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40" windowHeight="8760" firstSheet="1" activeTab="4"/>
  </bookViews>
  <sheets>
    <sheet name="Sažetak općeg dijela" sheetId="9" r:id="rId1"/>
    <sheet name="Opći dio - Prihodi" sheetId="7" r:id="rId2"/>
    <sheet name="Opći dio - Rashodi" sheetId="6" r:id="rId3"/>
    <sheet name="Plan prih. po izvorima" sheetId="2" r:id="rId4"/>
    <sheet name="Plan rash. i izdat. po izvorima" sheetId="3" r:id="rId5"/>
  </sheets>
  <definedNames>
    <definedName name="_xlnm._FilterDatabase" localSheetId="1" hidden="1">'Opći dio - Prihodi'!$A$2:$F$105</definedName>
    <definedName name="_xlnm._FilterDatabase" localSheetId="2" hidden="1">'Opći dio - Rashodi'!$A$2:$F$107</definedName>
    <definedName name="_xlnm._FilterDatabase" localSheetId="4" hidden="1">'Plan rash. i izdat. po izvorima'!#REF!</definedName>
    <definedName name="_xlnm.Print_Titles" localSheetId="3">'Plan prih. po izvorima'!$1:$1</definedName>
    <definedName name="_xlnm.Print_Titles" localSheetId="4">'Plan rash. i izdat. po izvorima'!$1:$3</definedName>
    <definedName name="_xlnm.Print_Area" localSheetId="3">'Plan prih. po izvorima'!$A$1:$I$39</definedName>
    <definedName name="_xlnm.Print_Area" localSheetId="0">'Sažetak općeg dijela'!$A$2:$H$26</definedName>
  </definedNames>
  <calcPr calcId="152511"/>
</workbook>
</file>

<file path=xl/calcChain.xml><?xml version="1.0" encoding="utf-8"?>
<calcChain xmlns="http://schemas.openxmlformats.org/spreadsheetml/2006/main">
  <c r="U180" i="3" l="1"/>
  <c r="U179" i="3"/>
  <c r="U178" i="3"/>
  <c r="U177" i="3"/>
  <c r="U176" i="3"/>
  <c r="U175" i="3"/>
  <c r="U174" i="3"/>
  <c r="U173" i="3"/>
  <c r="U172" i="3"/>
  <c r="U171" i="3"/>
  <c r="U170" i="3"/>
  <c r="U169" i="3"/>
  <c r="U168" i="3"/>
  <c r="U167" i="3"/>
  <c r="U166" i="3"/>
  <c r="U165" i="3"/>
  <c r="U164" i="3"/>
  <c r="U163" i="3"/>
  <c r="U162" i="3"/>
  <c r="U161" i="3"/>
  <c r="U160" i="3"/>
  <c r="U159" i="3"/>
  <c r="U158" i="3"/>
  <c r="U157" i="3"/>
  <c r="U153" i="3" s="1"/>
  <c r="U144" i="3" s="1"/>
  <c r="U156" i="3"/>
  <c r="U155" i="3"/>
  <c r="U154" i="3"/>
  <c r="V153" i="3"/>
  <c r="V144" i="3" s="1"/>
  <c r="U142" i="3"/>
  <c r="U141" i="3" s="1"/>
  <c r="V141" i="3"/>
  <c r="U140" i="3"/>
  <c r="U139" i="3"/>
  <c r="U138" i="3"/>
  <c r="U137" i="3"/>
  <c r="U136" i="3"/>
  <c r="U135" i="3"/>
  <c r="U133" i="3" s="1"/>
  <c r="U132" i="3" s="1"/>
  <c r="U134" i="3"/>
  <c r="AC133" i="3"/>
  <c r="AB133" i="3"/>
  <c r="AA133" i="3"/>
  <c r="Z133" i="3"/>
  <c r="Y133" i="3"/>
  <c r="X133" i="3"/>
  <c r="W133" i="3"/>
  <c r="V133" i="3"/>
  <c r="V132" i="3"/>
  <c r="U128" i="3"/>
  <c r="U127" i="3"/>
  <c r="U126" i="3"/>
  <c r="U125" i="3"/>
  <c r="U124" i="3"/>
  <c r="U123" i="3"/>
  <c r="U122" i="3"/>
  <c r="U121" i="3"/>
  <c r="U120" i="3"/>
  <c r="U119" i="3"/>
  <c r="U118" i="3"/>
  <c r="U117" i="3"/>
  <c r="U116" i="3"/>
  <c r="U115" i="3"/>
  <c r="U114" i="3"/>
  <c r="U113" i="3"/>
  <c r="U112" i="3"/>
  <c r="U111" i="3"/>
  <c r="U110" i="3"/>
  <c r="U109" i="3"/>
  <c r="U108" i="3"/>
  <c r="U107" i="3"/>
  <c r="U106" i="3"/>
  <c r="U105" i="3"/>
  <c r="U102" i="3" s="1"/>
  <c r="U101" i="3" s="1"/>
  <c r="U104" i="3"/>
  <c r="U103" i="3"/>
  <c r="AC102" i="3"/>
  <c r="AB102" i="3"/>
  <c r="AB101" i="3" s="1"/>
  <c r="AA102" i="3"/>
  <c r="Z102" i="3"/>
  <c r="Y102" i="3"/>
  <c r="X102" i="3"/>
  <c r="X101" i="3" s="1"/>
  <c r="W102" i="3"/>
  <c r="V102" i="3"/>
  <c r="AC101" i="3"/>
  <c r="AA101" i="3"/>
  <c r="Z101" i="3"/>
  <c r="Y101" i="3"/>
  <c r="W101" i="3"/>
  <c r="V101" i="3"/>
  <c r="U58" i="3"/>
  <c r="U57" i="3"/>
  <c r="U56" i="3"/>
  <c r="U55" i="3"/>
  <c r="U54" i="3"/>
  <c r="U53" i="3"/>
  <c r="U52" i="3"/>
  <c r="U51" i="3"/>
  <c r="U49" i="3" s="1"/>
  <c r="U50" i="3"/>
  <c r="AC49" i="3"/>
  <c r="AB49" i="3"/>
  <c r="AA49" i="3"/>
  <c r="Z49" i="3"/>
  <c r="Y49" i="3"/>
  <c r="X49" i="3"/>
  <c r="W49" i="3"/>
  <c r="V49" i="3"/>
  <c r="U46" i="3"/>
  <c r="AC45" i="3"/>
  <c r="AB45" i="3"/>
  <c r="AA45" i="3"/>
  <c r="Z45" i="3"/>
  <c r="Y45" i="3"/>
  <c r="X45" i="3"/>
  <c r="W45" i="3"/>
  <c r="V45" i="3"/>
  <c r="U45" i="3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AC17" i="3"/>
  <c r="AB17" i="3"/>
  <c r="AA17" i="3"/>
  <c r="Z17" i="3"/>
  <c r="Y17" i="3"/>
  <c r="X17" i="3"/>
  <c r="W17" i="3"/>
  <c r="V17" i="3"/>
  <c r="U17" i="3"/>
  <c r="U16" i="3"/>
  <c r="U15" i="3"/>
  <c r="U14" i="3"/>
  <c r="U13" i="3"/>
  <c r="U12" i="3"/>
  <c r="U11" i="3"/>
  <c r="U10" i="3"/>
  <c r="AC9" i="3"/>
  <c r="AC8" i="3" s="1"/>
  <c r="AB9" i="3"/>
  <c r="AB8" i="3" s="1"/>
  <c r="AA9" i="3"/>
  <c r="Z9" i="3"/>
  <c r="Y9" i="3"/>
  <c r="Y8" i="3" s="1"/>
  <c r="X9" i="3"/>
  <c r="X8" i="3" s="1"/>
  <c r="W9" i="3"/>
  <c r="V9" i="3"/>
  <c r="U9" i="3"/>
  <c r="U8" i="3" s="1"/>
  <c r="AA8" i="3"/>
  <c r="Z8" i="3"/>
  <c r="W8" i="3"/>
  <c r="V8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M153" i="3"/>
  <c r="M144" i="3" s="1"/>
  <c r="L153" i="3"/>
  <c r="L144" i="3" s="1"/>
  <c r="L142" i="3"/>
  <c r="L141" i="3" s="1"/>
  <c r="M141" i="3"/>
  <c r="L140" i="3"/>
  <c r="L139" i="3"/>
  <c r="L138" i="3"/>
  <c r="L137" i="3"/>
  <c r="L136" i="3"/>
  <c r="L135" i="3"/>
  <c r="L134" i="3"/>
  <c r="L133" i="3" s="1"/>
  <c r="L132" i="3" s="1"/>
  <c r="T133" i="3"/>
  <c r="S133" i="3"/>
  <c r="R133" i="3"/>
  <c r="Q133" i="3"/>
  <c r="P133" i="3"/>
  <c r="O133" i="3"/>
  <c r="N133" i="3"/>
  <c r="M133" i="3"/>
  <c r="M132" i="3" s="1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2" i="3" s="1"/>
  <c r="L101" i="3" s="1"/>
  <c r="L103" i="3"/>
  <c r="T102" i="3"/>
  <c r="S102" i="3"/>
  <c r="R102" i="3"/>
  <c r="R101" i="3" s="1"/>
  <c r="Q102" i="3"/>
  <c r="P102" i="3"/>
  <c r="O102" i="3"/>
  <c r="N102" i="3"/>
  <c r="N101" i="3" s="1"/>
  <c r="M102" i="3"/>
  <c r="T101" i="3"/>
  <c r="S101" i="3"/>
  <c r="Q101" i="3"/>
  <c r="P101" i="3"/>
  <c r="O101" i="3"/>
  <c r="M101" i="3"/>
  <c r="L58" i="3"/>
  <c r="L57" i="3"/>
  <c r="L56" i="3"/>
  <c r="L55" i="3"/>
  <c r="L54" i="3"/>
  <c r="L53" i="3"/>
  <c r="L52" i="3"/>
  <c r="L51" i="3"/>
  <c r="L50" i="3"/>
  <c r="L49" i="3" s="1"/>
  <c r="T49" i="3"/>
  <c r="S49" i="3"/>
  <c r="R49" i="3"/>
  <c r="Q49" i="3"/>
  <c r="P49" i="3"/>
  <c r="O49" i="3"/>
  <c r="N49" i="3"/>
  <c r="M49" i="3"/>
  <c r="L46" i="3"/>
  <c r="T45" i="3"/>
  <c r="S45" i="3"/>
  <c r="R45" i="3"/>
  <c r="Q45" i="3"/>
  <c r="P45" i="3"/>
  <c r="O45" i="3"/>
  <c r="N45" i="3"/>
  <c r="M45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7" i="3" s="1"/>
  <c r="L19" i="3"/>
  <c r="L18" i="3"/>
  <c r="T17" i="3"/>
  <c r="S17" i="3"/>
  <c r="R17" i="3"/>
  <c r="Q17" i="3"/>
  <c r="P17" i="3"/>
  <c r="O17" i="3"/>
  <c r="N17" i="3"/>
  <c r="M17" i="3"/>
  <c r="L16" i="3"/>
  <c r="L15" i="3"/>
  <c r="L14" i="3"/>
  <c r="L13" i="3"/>
  <c r="L12" i="3"/>
  <c r="L9" i="3" s="1"/>
  <c r="L11" i="3"/>
  <c r="L10" i="3"/>
  <c r="T9" i="3"/>
  <c r="S9" i="3"/>
  <c r="S8" i="3" s="1"/>
  <c r="R9" i="3"/>
  <c r="R8" i="3" s="1"/>
  <c r="Q9" i="3"/>
  <c r="P9" i="3"/>
  <c r="O9" i="3"/>
  <c r="O8" i="3" s="1"/>
  <c r="N9" i="3"/>
  <c r="N8" i="3" s="1"/>
  <c r="M9" i="3"/>
  <c r="T8" i="3"/>
  <c r="Q8" i="3"/>
  <c r="P8" i="3"/>
  <c r="M8" i="3"/>
  <c r="L8" i="3" l="1"/>
  <c r="H10" i="9"/>
  <c r="H7" i="9"/>
  <c r="H13" i="9" s="1"/>
  <c r="G10" i="9"/>
  <c r="G7" i="9"/>
  <c r="G13" i="9" s="1"/>
  <c r="F107" i="7"/>
  <c r="E107" i="7"/>
  <c r="F101" i="7"/>
  <c r="F100" i="7"/>
  <c r="F99" i="7" s="1"/>
  <c r="F97" i="7"/>
  <c r="F96" i="7" s="1"/>
  <c r="F94" i="7"/>
  <c r="F92" i="7"/>
  <c r="F91" i="7"/>
  <c r="F90" i="7" s="1"/>
  <c r="F88" i="7"/>
  <c r="F87" i="7" s="1"/>
  <c r="F86" i="7" s="1"/>
  <c r="E101" i="7"/>
  <c r="E100" i="7"/>
  <c r="E99" i="7" s="1"/>
  <c r="E97" i="7"/>
  <c r="E96" i="7" s="1"/>
  <c r="E94" i="7"/>
  <c r="E92" i="7"/>
  <c r="E91" i="7"/>
  <c r="E90" i="7" s="1"/>
  <c r="E88" i="7"/>
  <c r="E87" i="7" s="1"/>
  <c r="E86" i="7" s="1"/>
  <c r="F82" i="7"/>
  <c r="F81" i="7"/>
  <c r="F79" i="7"/>
  <c r="F78" i="7"/>
  <c r="F76" i="7"/>
  <c r="F74" i="7"/>
  <c r="F72" i="7"/>
  <c r="F71" i="7"/>
  <c r="F70" i="7" s="1"/>
  <c r="F68" i="7"/>
  <c r="F66" i="7"/>
  <c r="F65" i="7"/>
  <c r="F63" i="7"/>
  <c r="F62" i="7"/>
  <c r="F61" i="7" s="1"/>
  <c r="F57" i="7"/>
  <c r="F56" i="7" s="1"/>
  <c r="F55" i="7" s="1"/>
  <c r="F53" i="7"/>
  <c r="F50" i="7"/>
  <c r="F48" i="7"/>
  <c r="F47" i="7"/>
  <c r="F45" i="7"/>
  <c r="F43" i="7"/>
  <c r="F40" i="7"/>
  <c r="F39" i="7"/>
  <c r="F38" i="7" s="1"/>
  <c r="F36" i="7"/>
  <c r="F34" i="7"/>
  <c r="F32" i="7"/>
  <c r="F30" i="7"/>
  <c r="F29" i="7"/>
  <c r="F24" i="7"/>
  <c r="F19" i="7"/>
  <c r="F18" i="7" s="1"/>
  <c r="F15" i="7"/>
  <c r="F12" i="7"/>
  <c r="F11" i="7"/>
  <c r="F9" i="7"/>
  <c r="F8" i="7"/>
  <c r="F6" i="7"/>
  <c r="F5" i="7"/>
  <c r="F4" i="7" s="1"/>
  <c r="F3" i="7" s="1"/>
  <c r="E82" i="7"/>
  <c r="E81" i="7"/>
  <c r="E79" i="7"/>
  <c r="E78" i="7"/>
  <c r="E76" i="7"/>
  <c r="E74" i="7"/>
  <c r="E72" i="7"/>
  <c r="E71" i="7"/>
  <c r="E70" i="7" s="1"/>
  <c r="E68" i="7"/>
  <c r="E66" i="7"/>
  <c r="E65" i="7"/>
  <c r="E63" i="7"/>
  <c r="E62" i="7"/>
  <c r="E61" i="7" s="1"/>
  <c r="E57" i="7"/>
  <c r="E56" i="7" s="1"/>
  <c r="E55" i="7" s="1"/>
  <c r="E53" i="7"/>
  <c r="E50" i="7"/>
  <c r="E48" i="7"/>
  <c r="E47" i="7"/>
  <c r="E45" i="7"/>
  <c r="E43" i="7"/>
  <c r="E40" i="7"/>
  <c r="E39" i="7"/>
  <c r="E38" i="7" s="1"/>
  <c r="E36" i="7"/>
  <c r="E34" i="7"/>
  <c r="E32" i="7"/>
  <c r="E30" i="7"/>
  <c r="E29" i="7"/>
  <c r="E24" i="7"/>
  <c r="E19" i="7"/>
  <c r="E18" i="7" s="1"/>
  <c r="E15" i="7"/>
  <c r="E12" i="7"/>
  <c r="E11" i="7"/>
  <c r="E9" i="7"/>
  <c r="E8" i="7"/>
  <c r="E6" i="7"/>
  <c r="E5" i="7"/>
  <c r="E4" i="7" s="1"/>
  <c r="E3" i="7" s="1"/>
  <c r="D92" i="7"/>
  <c r="D4" i="7"/>
  <c r="F88" i="6"/>
  <c r="F80" i="6"/>
  <c r="F78" i="6"/>
  <c r="F77" i="6"/>
  <c r="F74" i="6"/>
  <c r="F72" i="6"/>
  <c r="F70" i="6"/>
  <c r="E88" i="6"/>
  <c r="E80" i="6"/>
  <c r="E78" i="6"/>
  <c r="E77" i="6"/>
  <c r="E70" i="6" s="1"/>
  <c r="E74" i="6"/>
  <c r="E72" i="6"/>
  <c r="F50" i="6"/>
  <c r="F48" i="6"/>
  <c r="F47" i="6" s="1"/>
  <c r="F39" i="6"/>
  <c r="F37" i="6"/>
  <c r="F27" i="6"/>
  <c r="E50" i="6"/>
  <c r="E48" i="6"/>
  <c r="E47" i="6" s="1"/>
  <c r="E39" i="6"/>
  <c r="E37" i="6"/>
  <c r="E27" i="6"/>
  <c r="F20" i="6"/>
  <c r="F15" i="6"/>
  <c r="F11" i="6"/>
  <c r="F9" i="6"/>
  <c r="F5" i="6"/>
  <c r="F4" i="6" s="1"/>
  <c r="E20" i="6"/>
  <c r="E15" i="6"/>
  <c r="E11" i="6"/>
  <c r="E9" i="6"/>
  <c r="E5" i="6"/>
  <c r="E4" i="6" s="1"/>
  <c r="I38" i="2"/>
  <c r="H38" i="2"/>
  <c r="G38" i="2"/>
  <c r="F38" i="2"/>
  <c r="E38" i="2"/>
  <c r="D38" i="2"/>
  <c r="C38" i="2"/>
  <c r="B38" i="2"/>
  <c r="I26" i="2"/>
  <c r="H26" i="2"/>
  <c r="G26" i="2"/>
  <c r="F26" i="2"/>
  <c r="E26" i="2"/>
  <c r="D26" i="2"/>
  <c r="C26" i="2"/>
  <c r="B26" i="2"/>
  <c r="I14" i="2"/>
  <c r="H14" i="2"/>
  <c r="G14" i="2"/>
  <c r="F14" i="2"/>
  <c r="E14" i="2"/>
  <c r="D14" i="2"/>
  <c r="C14" i="2"/>
  <c r="B14" i="2"/>
  <c r="H101" i="3"/>
  <c r="K101" i="3"/>
  <c r="J101" i="3"/>
  <c r="I101" i="3"/>
  <c r="G101" i="3"/>
  <c r="F101" i="3"/>
  <c r="E101" i="3"/>
  <c r="D101" i="3"/>
  <c r="C101" i="3"/>
  <c r="C141" i="3"/>
  <c r="C132" i="3"/>
  <c r="C144" i="3"/>
  <c r="D144" i="3"/>
  <c r="C153" i="3"/>
  <c r="C154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D153" i="3"/>
  <c r="C142" i="3"/>
  <c r="C140" i="3"/>
  <c r="C139" i="3"/>
  <c r="C138" i="3"/>
  <c r="C137" i="3"/>
  <c r="C136" i="3"/>
  <c r="C135" i="3"/>
  <c r="C134" i="3"/>
  <c r="C133" i="3"/>
  <c r="C102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49" i="3"/>
  <c r="C58" i="3"/>
  <c r="C57" i="3"/>
  <c r="C56" i="3"/>
  <c r="C55" i="3"/>
  <c r="C54" i="3"/>
  <c r="C53" i="3"/>
  <c r="C52" i="3"/>
  <c r="C51" i="3"/>
  <c r="C50" i="3"/>
  <c r="F85" i="7" l="1"/>
  <c r="E85" i="7"/>
  <c r="F14" i="6"/>
  <c r="E14" i="6"/>
  <c r="K102" i="3"/>
  <c r="J102" i="3"/>
  <c r="I102" i="3"/>
  <c r="H102" i="3"/>
  <c r="G102" i="3"/>
  <c r="F102" i="3"/>
  <c r="E102" i="3"/>
  <c r="K133" i="3"/>
  <c r="J133" i="3"/>
  <c r="I133" i="3"/>
  <c r="H133" i="3"/>
  <c r="G133" i="3"/>
  <c r="F133" i="3"/>
  <c r="E133" i="3"/>
  <c r="D133" i="3"/>
  <c r="D132" i="3" s="1"/>
  <c r="D141" i="3"/>
  <c r="D102" i="3"/>
  <c r="C16" i="3"/>
  <c r="C15" i="3"/>
  <c r="C14" i="3"/>
  <c r="C13" i="3"/>
  <c r="C12" i="3"/>
  <c r="C11" i="3"/>
  <c r="C10" i="3"/>
  <c r="C9" i="3" s="1"/>
  <c r="C46" i="3"/>
  <c r="C45" i="3" s="1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K49" i="3"/>
  <c r="J49" i="3"/>
  <c r="I49" i="3"/>
  <c r="H49" i="3"/>
  <c r="G49" i="3"/>
  <c r="F49" i="3"/>
  <c r="E49" i="3"/>
  <c r="D49" i="3"/>
  <c r="K45" i="3"/>
  <c r="J45" i="3"/>
  <c r="I45" i="3"/>
  <c r="H45" i="3"/>
  <c r="G45" i="3"/>
  <c r="F45" i="3"/>
  <c r="E45" i="3"/>
  <c r="K17" i="3"/>
  <c r="J17" i="3"/>
  <c r="I17" i="3"/>
  <c r="H17" i="3"/>
  <c r="H8" i="3" s="1"/>
  <c r="G17" i="3"/>
  <c r="F17" i="3"/>
  <c r="E17" i="3"/>
  <c r="K9" i="3"/>
  <c r="K8" i="3" s="1"/>
  <c r="J9" i="3"/>
  <c r="J8" i="3" s="1"/>
  <c r="I9" i="3"/>
  <c r="I8" i="3" s="1"/>
  <c r="H9" i="3"/>
  <c r="G9" i="3"/>
  <c r="F9" i="3"/>
  <c r="F8" i="3" s="1"/>
  <c r="E9" i="3"/>
  <c r="E8" i="3" s="1"/>
  <c r="D9" i="3"/>
  <c r="D8" i="3" s="1"/>
  <c r="D45" i="3"/>
  <c r="D17" i="3"/>
  <c r="G8" i="3" l="1"/>
  <c r="C17" i="3"/>
  <c r="C8" i="3" s="1"/>
  <c r="H22" i="9"/>
  <c r="G22" i="9"/>
  <c r="F22" i="9"/>
  <c r="F10" i="9"/>
  <c r="G24" i="9"/>
  <c r="F7" i="9"/>
  <c r="H24" i="9" l="1"/>
  <c r="F13" i="9"/>
  <c r="F24" i="9" s="1"/>
  <c r="E115" i="6"/>
  <c r="E114" i="6" s="1"/>
  <c r="F115" i="6"/>
  <c r="F114" i="6" s="1"/>
  <c r="D115" i="6"/>
  <c r="D114" i="6"/>
  <c r="E112" i="6"/>
  <c r="E111" i="6" s="1"/>
  <c r="F112" i="6"/>
  <c r="F111" i="6" s="1"/>
  <c r="D112" i="6"/>
  <c r="D111" i="6" s="1"/>
  <c r="D110" i="6" s="1"/>
  <c r="E108" i="6"/>
  <c r="F108" i="6"/>
  <c r="D108" i="6"/>
  <c r="D106" i="6"/>
  <c r="D103" i="6"/>
  <c r="D102" i="6" s="1"/>
  <c r="E95" i="6"/>
  <c r="F95" i="6"/>
  <c r="D95" i="6"/>
  <c r="D93" i="6"/>
  <c r="E90" i="6"/>
  <c r="F90" i="6"/>
  <c r="D90" i="6"/>
  <c r="D88" i="6"/>
  <c r="D80" i="6"/>
  <c r="D74" i="6"/>
  <c r="D72" i="6"/>
  <c r="D67" i="6"/>
  <c r="D66" i="6" s="1"/>
  <c r="D56" i="6"/>
  <c r="D55" i="6" s="1"/>
  <c r="D105" i="6" l="1"/>
  <c r="D99" i="6" s="1"/>
  <c r="F110" i="6"/>
  <c r="E110" i="6"/>
  <c r="F56" i="6"/>
  <c r="F55" i="6" s="1"/>
  <c r="E56" i="6"/>
  <c r="E55" i="6" s="1"/>
  <c r="D36" i="7"/>
  <c r="D34" i="7"/>
  <c r="D32" i="7"/>
  <c r="D30" i="7"/>
  <c r="D24" i="7"/>
  <c r="D19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D15" i="7"/>
  <c r="D12" i="7"/>
  <c r="D50" i="7"/>
  <c r="D48" i="7"/>
  <c r="D9" i="7"/>
  <c r="D8" i="7" s="1"/>
  <c r="A105" i="7"/>
  <c r="F104" i="7"/>
  <c r="E104" i="7"/>
  <c r="D104" i="7"/>
  <c r="A104" i="7"/>
  <c r="F103" i="7"/>
  <c r="E103" i="7"/>
  <c r="D103" i="7"/>
  <c r="A103" i="7"/>
  <c r="A102" i="7"/>
  <c r="D101" i="7"/>
  <c r="A101" i="7"/>
  <c r="A100" i="7"/>
  <c r="A99" i="7"/>
  <c r="A98" i="7"/>
  <c r="D97" i="7"/>
  <c r="A97" i="7"/>
  <c r="D96" i="7"/>
  <c r="A96" i="7"/>
  <c r="A95" i="7"/>
  <c r="D94" i="7"/>
  <c r="A94" i="7"/>
  <c r="A93" i="7"/>
  <c r="A92" i="7"/>
  <c r="A91" i="7"/>
  <c r="A90" i="7"/>
  <c r="A89" i="7"/>
  <c r="D88" i="7"/>
  <c r="D87" i="7" s="1"/>
  <c r="D86" i="7" s="1"/>
  <c r="A88" i="7"/>
  <c r="A87" i="7"/>
  <c r="A86" i="7"/>
  <c r="A85" i="7"/>
  <c r="A84" i="7"/>
  <c r="F83" i="7"/>
  <c r="E83" i="7"/>
  <c r="D83" i="7"/>
  <c r="D82" i="7" s="1"/>
  <c r="D81" i="7" s="1"/>
  <c r="A83" i="7"/>
  <c r="A82" i="7"/>
  <c r="A81" i="7"/>
  <c r="A80" i="7"/>
  <c r="D79" i="7"/>
  <c r="A79" i="7"/>
  <c r="D78" i="7"/>
  <c r="A78" i="7"/>
  <c r="A77" i="7"/>
  <c r="D76" i="7"/>
  <c r="A76" i="7"/>
  <c r="A75" i="7"/>
  <c r="D74" i="7"/>
  <c r="A74" i="7"/>
  <c r="A73" i="7"/>
  <c r="D72" i="7"/>
  <c r="A72" i="7"/>
  <c r="A71" i="7"/>
  <c r="A70" i="7"/>
  <c r="A69" i="7"/>
  <c r="D68" i="7"/>
  <c r="A68" i="7"/>
  <c r="A67" i="7"/>
  <c r="D66" i="7"/>
  <c r="A66" i="7"/>
  <c r="A65" i="7"/>
  <c r="A64" i="7"/>
  <c r="D63" i="7"/>
  <c r="D62" i="7" s="1"/>
  <c r="A63" i="7"/>
  <c r="A62" i="7"/>
  <c r="A61" i="7"/>
  <c r="A60" i="7"/>
  <c r="A59" i="7"/>
  <c r="A58" i="7"/>
  <c r="D57" i="7"/>
  <c r="D56" i="7" s="1"/>
  <c r="D55" i="7" s="1"/>
  <c r="A57" i="7"/>
  <c r="A56" i="7"/>
  <c r="A55" i="7"/>
  <c r="A54" i="7"/>
  <c r="D53" i="7"/>
  <c r="A53" i="7"/>
  <c r="A52" i="7"/>
  <c r="A51" i="7"/>
  <c r="A50" i="7"/>
  <c r="A49" i="7"/>
  <c r="A48" i="7"/>
  <c r="A47" i="7"/>
  <c r="A46" i="7"/>
  <c r="D45" i="7"/>
  <c r="A45" i="7"/>
  <c r="A44" i="7"/>
  <c r="D43" i="7"/>
  <c r="A43" i="7"/>
  <c r="A42" i="7"/>
  <c r="A41" i="7"/>
  <c r="D40" i="7"/>
  <c r="A40" i="7"/>
  <c r="A39" i="7"/>
  <c r="A38" i="7"/>
  <c r="A16" i="7"/>
  <c r="A15" i="7"/>
  <c r="A13" i="7"/>
  <c r="A12" i="7"/>
  <c r="A11" i="7"/>
  <c r="A10" i="7"/>
  <c r="A9" i="7"/>
  <c r="A8" i="7"/>
  <c r="A7" i="7"/>
  <c r="D6" i="7"/>
  <c r="D5" i="7" s="1"/>
  <c r="A6" i="7"/>
  <c r="A5" i="7"/>
  <c r="A4" i="7"/>
  <c r="A3" i="7"/>
  <c r="A107" i="6"/>
  <c r="F106" i="6"/>
  <c r="F105" i="6" s="1"/>
  <c r="E106" i="6"/>
  <c r="E105" i="6" s="1"/>
  <c r="A106" i="6"/>
  <c r="A105" i="6"/>
  <c r="A104" i="6"/>
  <c r="F103" i="6"/>
  <c r="F102" i="6" s="1"/>
  <c r="E103" i="6"/>
  <c r="E102" i="6" s="1"/>
  <c r="E99" i="6" s="1"/>
  <c r="A103" i="6"/>
  <c r="A102" i="6"/>
  <c r="A101" i="6"/>
  <c r="A100" i="6"/>
  <c r="A99" i="6"/>
  <c r="A98" i="6"/>
  <c r="A97" i="6"/>
  <c r="A96" i="6"/>
  <c r="A95" i="6"/>
  <c r="A94" i="6"/>
  <c r="F93" i="6"/>
  <c r="E93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D78" i="6"/>
  <c r="D77" i="6" s="1"/>
  <c r="D70" i="6" s="1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D65" i="6"/>
  <c r="A65" i="6"/>
  <c r="A64" i="6"/>
  <c r="F63" i="6"/>
  <c r="E63" i="6"/>
  <c r="D63" i="6"/>
  <c r="A63" i="6"/>
  <c r="A62" i="6"/>
  <c r="A61" i="6"/>
  <c r="A54" i="6"/>
  <c r="A53" i="6"/>
  <c r="A52" i="6"/>
  <c r="A51" i="6"/>
  <c r="D50" i="6"/>
  <c r="A50" i="6"/>
  <c r="A49" i="6"/>
  <c r="D48" i="6"/>
  <c r="A48" i="6"/>
  <c r="A47" i="6"/>
  <c r="A46" i="6"/>
  <c r="A45" i="6"/>
  <c r="A44" i="6"/>
  <c r="A43" i="6"/>
  <c r="A42" i="6"/>
  <c r="A41" i="6"/>
  <c r="A40" i="6"/>
  <c r="D39" i="6"/>
  <c r="A39" i="6"/>
  <c r="A38" i="6"/>
  <c r="D37" i="6"/>
  <c r="A37" i="6"/>
  <c r="A36" i="6"/>
  <c r="A35" i="6"/>
  <c r="A34" i="6"/>
  <c r="A33" i="6"/>
  <c r="A32" i="6"/>
  <c r="A31" i="6"/>
  <c r="A30" i="6"/>
  <c r="A29" i="6"/>
  <c r="A28" i="6"/>
  <c r="D27" i="6"/>
  <c r="A27" i="6"/>
  <c r="A26" i="6"/>
  <c r="A25" i="6"/>
  <c r="A24" i="6"/>
  <c r="A23" i="6"/>
  <c r="A22" i="6"/>
  <c r="A21" i="6"/>
  <c r="D20" i="6"/>
  <c r="A20" i="6"/>
  <c r="A19" i="6"/>
  <c r="A18" i="6"/>
  <c r="A17" i="6"/>
  <c r="A16" i="6"/>
  <c r="D15" i="6"/>
  <c r="A15" i="6"/>
  <c r="A14" i="6"/>
  <c r="A13" i="6"/>
  <c r="A12" i="6"/>
  <c r="D11" i="6"/>
  <c r="A11" i="6"/>
  <c r="A10" i="6"/>
  <c r="D9" i="6"/>
  <c r="A9" i="6"/>
  <c r="A8" i="6"/>
  <c r="A7" i="6"/>
  <c r="A6" i="6"/>
  <c r="D5" i="6"/>
  <c r="A5" i="6"/>
  <c r="A4" i="6"/>
  <c r="A3" i="6"/>
  <c r="F99" i="6" l="1"/>
  <c r="D18" i="7"/>
  <c r="D62" i="6"/>
  <c r="D61" i="6" s="1"/>
  <c r="E66" i="6"/>
  <c r="E62" i="6" s="1"/>
  <c r="E61" i="6" s="1"/>
  <c r="E3" i="6" s="1"/>
  <c r="E118" i="6" s="1"/>
  <c r="D47" i="6"/>
  <c r="D14" i="6"/>
  <c r="D29" i="7"/>
  <c r="D39" i="7"/>
  <c r="D47" i="7"/>
  <c r="D11" i="7"/>
  <c r="D91" i="7"/>
  <c r="D90" i="7" s="1"/>
  <c r="D85" i="7" s="1"/>
  <c r="D71" i="7"/>
  <c r="D70" i="7" s="1"/>
  <c r="D3" i="7" s="1"/>
  <c r="D100" i="7"/>
  <c r="D99" i="7" s="1"/>
  <c r="D65" i="7"/>
  <c r="D61" i="7" s="1"/>
  <c r="F66" i="6"/>
  <c r="F62" i="6" s="1"/>
  <c r="F61" i="6" s="1"/>
  <c r="F3" i="6" s="1"/>
  <c r="F118" i="6" s="1"/>
  <c r="D4" i="6"/>
  <c r="D107" i="7" l="1"/>
  <c r="D38" i="7"/>
  <c r="D3" i="6"/>
  <c r="D118" i="6" s="1"/>
  <c r="B15" i="2" l="1"/>
  <c r="B27" i="2"/>
  <c r="B39" i="2"/>
</calcChain>
</file>

<file path=xl/sharedStrings.xml><?xml version="1.0" encoding="utf-8"?>
<sst xmlns="http://schemas.openxmlformats.org/spreadsheetml/2006/main" count="808" uniqueCount="376">
  <si>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</si>
  <si>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</si>
  <si>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</si>
  <si>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</si>
  <si>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</si>
  <si>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</si>
  <si>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</si>
  <si>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PLAN PRIHODA I PRIMITAKA</t>
  </si>
  <si>
    <t>u kunama</t>
  </si>
  <si>
    <t>Izvor prihoda i primitaka</t>
  </si>
  <si>
    <t>Oznaka                           rač.iz                                      računskog                                         plana</t>
  </si>
  <si>
    <t>Opći prihodi i primici</t>
  </si>
  <si>
    <t>Vlastiti prihodi</t>
  </si>
  <si>
    <t>Prihodi za posebne namjene</t>
  </si>
  <si>
    <t>Pomoći</t>
  </si>
  <si>
    <t xml:space="preserve">Donacije </t>
  </si>
  <si>
    <t>Namjenski primici od zaduživanja</t>
  </si>
  <si>
    <t>Ukupno (po izvorima)</t>
  </si>
  <si>
    <t>Šifra</t>
  </si>
  <si>
    <t>Naziv</t>
  </si>
  <si>
    <t>Donacije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</si>
  <si>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</si>
  <si>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</si>
  <si>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</si>
  <si>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</si>
  <si>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</si>
  <si>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</si>
  <si>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</si>
  <si>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</si>
  <si>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</si>
  <si>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</si>
  <si>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</si>
  <si>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</si>
  <si>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Materijalna imovina - prirodna bogatstva</t>
  </si>
  <si>
    <t>Knjige, umjetnička djela i ostale izložbene vrijednosti</t>
  </si>
  <si>
    <t>OPĆI DIO</t>
  </si>
  <si>
    <t>PRIHODI UKUPNO</t>
  </si>
  <si>
    <t>RASHODI UKUPNO</t>
  </si>
  <si>
    <t>A</t>
  </si>
  <si>
    <t>Program</t>
  </si>
  <si>
    <t>2018.</t>
  </si>
  <si>
    <t>Ukupno prihodi i primici za 2018.</t>
  </si>
  <si>
    <t>len</t>
  </si>
  <si>
    <t>Račun iz računskog plana</t>
  </si>
  <si>
    <t>Račun iz raču.plana</t>
  </si>
  <si>
    <t>Plaće za redovan rad</t>
  </si>
  <si>
    <t>Doprinosi za obvezno zdravstveno osiguranje</t>
  </si>
  <si>
    <t>Doprinosi za obvezno osiguranje u slučaju nezaposlenosti</t>
  </si>
  <si>
    <t>Uredski materijal i ostali materijalni rashodi</t>
  </si>
  <si>
    <t>Materijal i sirovine</t>
  </si>
  <si>
    <t>Uređaji, strojevi i oprema za ostale namjene</t>
  </si>
  <si>
    <t>Dodatna ulaganja na građevinskim objektima</t>
  </si>
  <si>
    <t>Usluge tekućeg i investicijskog održavanja</t>
  </si>
  <si>
    <t>3</t>
  </si>
  <si>
    <t>Rashodi poslovanja</t>
  </si>
  <si>
    <t>31</t>
  </si>
  <si>
    <t>311</t>
  </si>
  <si>
    <t>3111</t>
  </si>
  <si>
    <t>3113</t>
  </si>
  <si>
    <t>Plaće za prekovremeni rad</t>
  </si>
  <si>
    <t>3114</t>
  </si>
  <si>
    <t>Plaće za posebne uvjete rada</t>
  </si>
  <si>
    <t>3121</t>
  </si>
  <si>
    <t>3132</t>
  </si>
  <si>
    <t>3133</t>
  </si>
  <si>
    <t>32</t>
  </si>
  <si>
    <t>321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</si>
  <si>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</si>
  <si>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</si>
  <si>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</si>
  <si>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</si>
  <si>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</si>
  <si>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</si>
  <si>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</si>
  <si>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</si>
  <si>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</si>
  <si>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3221</t>
  </si>
  <si>
    <t>3222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</si>
  <si>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</si>
  <si>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</si>
  <si>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</si>
  <si>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</si>
  <si>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</si>
  <si>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</si>
  <si>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</si>
  <si>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</si>
  <si>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</si>
  <si>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3231</t>
  </si>
  <si>
    <t>Usluge telefona, pošte i prijevoza</t>
  </si>
  <si>
    <t>3232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</si>
  <si>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</si>
  <si>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</si>
  <si>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</si>
  <si>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</si>
  <si>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</si>
  <si>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</si>
  <si>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</si>
  <si>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</si>
  <si>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</si>
  <si>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</si>
  <si>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</si>
  <si>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</si>
  <si>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</si>
  <si>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</si>
  <si>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</si>
  <si>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</si>
  <si>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</si>
  <si>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</si>
  <si>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</si>
  <si>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</si>
  <si>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</si>
  <si>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</si>
  <si>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</si>
  <si>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</si>
  <si>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</si>
  <si>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</si>
  <si>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</si>
  <si>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</si>
  <si>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</si>
  <si>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</si>
  <si>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</si>
  <si>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</si>
  <si>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</si>
  <si>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</si>
  <si>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</si>
  <si>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3423</t>
  </si>
  <si>
    <t>Kamate za primljene kredite i zajmove od kreditnih i ostalih financijskih institucija izvan javnog sektora</t>
  </si>
  <si>
    <t>343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</si>
  <si>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</si>
  <si>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</si>
  <si>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</si>
  <si>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</si>
  <si>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</si>
  <si>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</si>
  <si>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</si>
  <si>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</si>
  <si>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</si>
  <si>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</si>
  <si>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</si>
  <si>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</si>
  <si>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</si>
  <si>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</si>
  <si>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</si>
  <si>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</si>
  <si>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</si>
  <si>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Ostali rashodi</t>
  </si>
  <si>
    <t>Kazne, penali i naknade štete</t>
  </si>
  <si>
    <t>Naknade šteta pravnim i fizičkim osobama</t>
  </si>
  <si>
    <t>Ugovorene kazne i ostale naknade šteta</t>
  </si>
  <si>
    <t>4</t>
  </si>
  <si>
    <t>41</t>
  </si>
  <si>
    <t>Rashodi za nabavu neproizvedene dugotrajne imovine</t>
  </si>
  <si>
    <t>411</t>
  </si>
  <si>
    <t>4111</t>
  </si>
  <si>
    <t>Zemljište</t>
  </si>
  <si>
    <t>412</t>
  </si>
  <si>
    <t>Nematerijalna imovina</t>
  </si>
  <si>
    <t>4123</t>
  </si>
  <si>
    <t>Licence</t>
  </si>
  <si>
    <t>4124</t>
  </si>
  <si>
    <t>Ostala prava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</si>
  <si>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</si>
  <si>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</si>
  <si>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</si>
  <si>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</si>
  <si>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</si>
  <si>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</si>
  <si>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</si>
  <si>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</si>
  <si>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</si>
  <si>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</si>
  <si>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</si>
  <si>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</si>
  <si>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</si>
  <si>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</si>
  <si>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</si>
  <si>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</si>
  <si>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</si>
  <si>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</si>
  <si>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</si>
  <si>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4227</t>
  </si>
  <si>
    <t>423</t>
  </si>
  <si>
    <t>Prijevozna sredstva</t>
  </si>
  <si>
    <t>4231</t>
  </si>
  <si>
    <t>Prijevozna sredstva u cestovnom prometu</t>
  </si>
  <si>
    <t>424</t>
  </si>
  <si>
    <t>4242</t>
  </si>
  <si>
    <t>Umjetnička djela (izložena u galerijama, muzejima i slično)</t>
  </si>
  <si>
    <t>4244</t>
  </si>
  <si>
    <t>Ostale nespomenute izložbene vrijednosti</t>
  </si>
  <si>
    <t>Višegodišnji nasadi i osnovno stado</t>
  </si>
  <si>
    <t>4251</t>
  </si>
  <si>
    <t>Višegodišnji nasadi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</si>
  <si>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</si>
  <si>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</si>
  <si>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</si>
  <si>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</si>
  <si>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</si>
  <si>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</si>
  <si>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</si>
  <si>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</si>
  <si>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</si>
  <si>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</si>
  <si>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</si>
  <si>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</si>
  <si>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</si>
  <si>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</si>
  <si>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</si>
  <si>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</si>
  <si>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</si>
  <si>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</si>
  <si>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</si>
  <si>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45</t>
  </si>
  <si>
    <t>Rashodi za dodatna ulaganja na nefinancijskoj imovini</t>
  </si>
  <si>
    <t>451</t>
  </si>
  <si>
    <t>4511</t>
  </si>
  <si>
    <t>Dodatna ulaganja na postrojenjima i opremi</t>
  </si>
  <si>
    <t>4521</t>
  </si>
  <si>
    <t>5</t>
  </si>
  <si>
    <t>Izdaci za financijsku imovinu i otplate zajmova</t>
  </si>
  <si>
    <t>53</t>
  </si>
  <si>
    <t>Izdaci za dionice i udjele u glavnici</t>
  </si>
  <si>
    <t>532</t>
  </si>
  <si>
    <t>Dionice i udjeli u glavnici trgovačkih društava u javnom sektoru</t>
  </si>
  <si>
    <t>5321</t>
  </si>
  <si>
    <t>54</t>
  </si>
  <si>
    <t>Izdaci za otplatu glavnice primljenih kredita i zajmova</t>
  </si>
  <si>
    <t>544</t>
  </si>
  <si>
    <t>Otplata glavnice primljenih kredita i zajmova od kreditnih i ostalih financijskih institucij izvan javnog sektora</t>
  </si>
  <si>
    <t>5443</t>
  </si>
  <si>
    <t>Otplata glavnice primljenih kredita od tuzemnih kreditnih institucija izvan javnog sektora</t>
  </si>
  <si>
    <t>Prihodi poslovanja</t>
  </si>
  <si>
    <t>Pomoći iz inozemstva i od subjekata unutar općeg proračuna</t>
  </si>
  <si>
    <t>Pomoći od inozemnih vlada</t>
  </si>
  <si>
    <t>Tekuće pomoći od inozemnih vlada</t>
  </si>
  <si>
    <t>Tekuće pomoći od inozemnih vlada u EU</t>
  </si>
  <si>
    <t>Pomoći od međunarodnih organizacija te institucija i tijela EU</t>
  </si>
  <si>
    <t>Tekuće pomoći od međunarodnih organizacija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</si>
  <si>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</si>
  <si>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</si>
  <si>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</si>
  <si>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</si>
  <si>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</si>
  <si>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</si>
  <si>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Kamate na oročena sredstva</t>
  </si>
  <si>
    <t>Kamate na depozite po viđenju</t>
  </si>
  <si>
    <t>Prihodi od pozitivnih tečajnih razlika i razlika zbog primjene valutne klauzule</t>
  </si>
  <si>
    <t>Prihodi od pozitivnih tečajnih razlika</t>
  </si>
  <si>
    <t>Ostali prihodi od financijske imovine</t>
  </si>
  <si>
    <t>Prihodi od nefinancijske imovine</t>
  </si>
  <si>
    <t>Naknade za koncesije</t>
  </si>
  <si>
    <t>Naknade za koncesije za obavljanje javne zdravstvene službe i ostale koncesije</t>
  </si>
  <si>
    <t>Prihodi od zakupa i iznajmljivanja imovine</t>
  </si>
  <si>
    <t>Prihodi od zakupa poslovnih objekata</t>
  </si>
  <si>
    <t>Ostali prihodi od zakupa i iznajmljivanja imovine</t>
  </si>
  <si>
    <t>Ostali prihodi od nefinancijske imovine</t>
  </si>
  <si>
    <t>Prihodi od upravnih i administrativnih pristojbi, pristojbi po posebnim propisima i naknada</t>
  </si>
  <si>
    <t>Prihodi po posebnim propisima</t>
  </si>
  <si>
    <t>Ostali nespomenuti prihodi</t>
  </si>
  <si>
    <t>Prihodi s naslova osiguranja, refundacije štete i totalne štete</t>
  </si>
  <si>
    <t>Ostali prihodi za posebne namjene</t>
  </si>
  <si>
    <t>Ostali nespomenuti prihodi po posebnim propisima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</si>
  <si>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</si>
  <si>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</si>
  <si>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</si>
  <si>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</t>
  </si>
  <si>
    <t>Tekuće donacije</t>
  </si>
  <si>
    <t>Tekuće donacije od ostalih subjekata izvan općeg proračuna</t>
  </si>
  <si>
    <t>Kapitalne donacije</t>
  </si>
  <si>
    <t>Kapitalne donacije od neprofitnih organizacija</t>
  </si>
  <si>
    <t>Prihodi iz nadležnog proračuna i od HZZO-a na temelju ugovornih obaveza</t>
  </si>
  <si>
    <t xml:space="preserve">Prihodi iz nadležnog proračuna za financiranje redovne djelatnosti proračunskih korisnika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</si>
  <si>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</si>
  <si>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</si>
  <si>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</si>
  <si>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>Prihodi HZZO-a na temelju ugovornih obaveza</t>
  </si>
  <si>
    <t>Kazne, upravne mjere i ostali prihodi</t>
  </si>
  <si>
    <t>Ostali prihodi</t>
  </si>
  <si>
    <t>Prihodi od prodaje nefinancijske imovine</t>
  </si>
  <si>
    <t>Prihodi od prodaje neproizvedene dugotrajne imovine</t>
  </si>
  <si>
    <t>Prihodi od prodaje materijalne imovine - prirodnih bogatstava</t>
  </si>
  <si>
    <t>Poljoprivredno zemljište</t>
  </si>
  <si>
    <t>Prihodi od prodaje proizvedene dugotrajne imovine</t>
  </si>
  <si>
    <t>Prihodi od prodaje građevinskih objekata</t>
  </si>
  <si>
    <t>Stambeni objekti</t>
  </si>
  <si>
    <t>Ostali stambeni objekti</t>
  </si>
  <si>
    <t>Uredski objekti</t>
  </si>
  <si>
    <t>Prihodi od prodaje prijevoznih sredstava</t>
  </si>
  <si>
    <t>Osobni automobili</t>
  </si>
  <si>
    <t>Primici od financijske imovine i zaduživanja</t>
  </si>
  <si>
    <t>Primici od zaduživanja</t>
  </si>
  <si>
    <t xml:space="preserve">Primljeni krediti i zajmovi od kreditnih i ostalih financijskih institucija izvan javnog sektora </t>
  </si>
  <si>
    <t>Primljeni krediti od tuzemnih kreditnih institucija izvan javnog sektora</t>
  </si>
  <si>
    <t>Primljeni zajmovi od drugih razina vlasti</t>
  </si>
  <si>
    <t>Primljeni zajmovi od državnog proračuna</t>
  </si>
  <si>
    <t>Primljeni zajmovi od državnog proračuna - dugoročni</t>
  </si>
  <si>
    <t>PRIHODI OD PRODAJE NEFINANCIJSKE IMOVINE</t>
  </si>
  <si>
    <t>Ukupno prihodi i primici za 2019.</t>
  </si>
  <si>
    <t>2019.</t>
  </si>
  <si>
    <t>PROJEKCIJA PLANA ZA 2019.</t>
  </si>
  <si>
    <t>Projekcija 2019.</t>
  </si>
  <si>
    <t>Prihodi od prodaje nefinancijske imovine i nadoknade šteta s osnova osiguranja</t>
  </si>
  <si>
    <t>Tekuće pomoći iz državnog proračuna proračunskim korisnicima proračuna JLP(R)S</t>
  </si>
  <si>
    <t>Tekuće pomoći proračunskim korisnicima iz proračuna JLP(R)S koji im nije nadležan</t>
  </si>
  <si>
    <t>Kapitalne pomoći iz državnog proračuna proračunskim korisnicima proračuna JLP(R)S</t>
  </si>
  <si>
    <t>Kapitalne pomoći proračunskim korisnicima iz proračuna JLP(R)S koji im nije nadležan</t>
  </si>
  <si>
    <t>Tekuće pomoći iz državnog proračuna temeljem prijenosa EU sredstava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</si>
  <si>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</si>
  <si>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</si>
  <si>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</si>
  <si>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</si>
  <si>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>Tekuće pomoći od izvanproračunskog korisnika temeljem prijenosa EU sredstava</t>
  </si>
  <si>
    <t>Kapitalne pomoći iz državnog proračuna temeljem prijenosa EU sredstava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</si>
  <si>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</si>
  <si>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</si>
  <si>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</si>
  <si>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</si>
  <si>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>Kapitalne pomoći od izvanproračunskog korisnika temeljem prijenosa EU sredstava</t>
  </si>
  <si>
    <t>Prijenosi između proračunskih korisnika istog proračuna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</si>
  <si>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</si>
  <si>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</si>
  <si>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</si>
  <si>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</si>
  <si>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Pomoći temeljem prijenosa EU sredstava</t>
  </si>
  <si>
    <t>Tekuće pomoći temeljem prijenosa EU sredstava</t>
  </si>
  <si>
    <t>Kapitalne pomoći temeljem prijenosa EU sredstava</t>
  </si>
  <si>
    <t>Naknade građanima i kućanstvima iz EU sredstava</t>
  </si>
  <si>
    <t>369</t>
  </si>
  <si>
    <t>3691</t>
  </si>
  <si>
    <t>3692</t>
  </si>
  <si>
    <t>3693</t>
  </si>
  <si>
    <t>3694</t>
  </si>
  <si>
    <t>Prenesena sredstva iz prethodne godine</t>
  </si>
  <si>
    <t>Pomoći dane u inozemstvo i unutar općeg proračuna</t>
  </si>
  <si>
    <t>PRIJEDLOG FINANCIJSKOG PLANA (proračunski korisnik) ZA 2018. I                                                                                                                                                PROJEKCIJA PLANA ZA  2019. I 2020. GODINU</t>
  </si>
  <si>
    <t>Prijedlog plana 
za 2018.</t>
  </si>
  <si>
    <t>Projekcija plana
za 2019.</t>
  </si>
  <si>
    <t>Projekcija plana 
za 2020.</t>
  </si>
  <si>
    <t>RASHODI ZA NABAVU NEFINANCIJSKE IMOVINE</t>
  </si>
  <si>
    <t>UKUPAN DONOS VIŠKA/MANJKA IZ PRETHODNE(IH) GODINA</t>
  </si>
  <si>
    <t>VIŠAK/MANJAK IZ PRETHODNE(IH) GODINE KOJI ĆE SE POKRITI/RASPOREDITI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</si>
  <si>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</si>
  <si>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2018.</t>
  </si>
  <si>
    <t>Projekcija 2020.</t>
  </si>
  <si>
    <t>2020.</t>
  </si>
  <si>
    <t>Ukupno prihodi i primici za 2020.</t>
  </si>
  <si>
    <t>PRIJEDLOG PLANA ZA 2018.</t>
  </si>
  <si>
    <t>PROJEKCIJA PLANA ZA 2020.</t>
  </si>
  <si>
    <t>* Napomena: Sve stavke rashoda osim rashoda financiranih od strane MZOS upisane su u aplikaciju Riznice</t>
  </si>
  <si>
    <t xml:space="preserve">Primorsko-goranska županija </t>
  </si>
  <si>
    <t>Financira država/
ministarstva -   podaci se ne unose u Županijsku riznicu</t>
  </si>
  <si>
    <t>Prihodi od nefinancijske imovine i nadoknade šteta s osnova osiguranja</t>
  </si>
  <si>
    <t>Osiguravanje uvjeta rada</t>
  </si>
  <si>
    <t>RASHODI POSLOVANJA</t>
  </si>
  <si>
    <t>Plaće  za redovan rad</t>
  </si>
  <si>
    <t>Doprinosi za mirovinsko osiguranje</t>
  </si>
  <si>
    <t xml:space="preserve">Vojna oprema </t>
  </si>
  <si>
    <t>Članarine</t>
  </si>
  <si>
    <t xml:space="preserve">Ostali nespomenuti rashodi poslovanja </t>
  </si>
  <si>
    <t xml:space="preserve">Zatezne kamate </t>
  </si>
  <si>
    <t xml:space="preserve">Instrumenti, uređaji i strojevi </t>
  </si>
  <si>
    <t xml:space="preserve">Knjige </t>
  </si>
  <si>
    <t>Rashodi za dodatna ulaganja u nefinancijskoj imovini</t>
  </si>
  <si>
    <t xml:space="preserve"> IZNAD ZAKONSKOG STANDARDA -------------------- USTANOVA  </t>
  </si>
  <si>
    <t>Produženi boravak učenika putnika</t>
  </si>
  <si>
    <t>Natjecanja i smotre u znanju, vještinama i sposobnostima</t>
  </si>
  <si>
    <t>Sufinanciranje pomoćnika u nastavi</t>
  </si>
  <si>
    <t>Program za poticanje dodatnog odgojno-obrazovnog stvaralaštva</t>
  </si>
  <si>
    <t>Obrazovanje odraslih</t>
  </si>
  <si>
    <t>Dodatna djelatnost učeničkih domova</t>
  </si>
  <si>
    <t>Djelatnost hostela</t>
  </si>
  <si>
    <t>PRVA SUŠAČKA HRVATSKA GIMNAZIJA U RIJECI</t>
  </si>
  <si>
    <t xml:space="preserve"> ZAKONSKI STANDARD USTANOVA SREDNJEG ŠKOLSTVA</t>
  </si>
  <si>
    <t>UKUPNO 3 + 4</t>
  </si>
  <si>
    <t>Ravnateljica : Đudita Franko , prof.</t>
  </si>
  <si>
    <t>Rijeka , 25.listopad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</si>
</sst>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0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7.5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7.5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4"/>
      <color rgb="FFFF0000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5"/>
      </left>
      <right style="thin">
        <color indexed="55"/>
      </right>
      <top style="hair">
        <color indexed="55"/>
      </top>
      <bottom style="hair">
        <color indexed="55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2" fillId="0" borderId="0"/>
    <xf numFmtId="0" fontId="14" fillId="0" borderId="0"/>
    <xf numFmtId="0" fontId="22" fillId="0" borderId="0"/>
    <xf numFmtId="0" fontId="14" fillId="0" borderId="0"/>
  </cellStyleXfs>
  <cellXfs count="234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18" borderId="0" xfId="0" applyNumberFormat="1" applyFont="1" applyFill="1" applyBorder="1" applyAlignment="1" applyProtection="1"/>
    <xf numFmtId="1" fontId="18" fillId="0" borderId="10" xfId="0" applyNumberFormat="1" applyFont="1" applyBorder="1" applyAlignment="1">
      <alignment horizontal="left" wrapText="1"/>
    </xf>
    <xf numFmtId="0" fontId="24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/>
    </xf>
    <xf numFmtId="0" fontId="19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1" fontId="18" fillId="0" borderId="20" xfId="0" applyNumberFormat="1" applyFont="1" applyBorder="1" applyAlignment="1">
      <alignment horizontal="left" wrapText="1"/>
    </xf>
    <xf numFmtId="1" fontId="18" fillId="0" borderId="20" xfId="0" applyNumberFormat="1" applyFont="1" applyBorder="1" applyAlignment="1">
      <alignment wrapText="1"/>
    </xf>
    <xf numFmtId="1" fontId="18" fillId="0" borderId="25" xfId="0" applyNumberFormat="1" applyFont="1" applyBorder="1" applyAlignment="1">
      <alignment wrapText="1"/>
    </xf>
    <xf numFmtId="3" fontId="18" fillId="0" borderId="26" xfId="0" applyNumberFormat="1" applyFont="1" applyBorder="1"/>
    <xf numFmtId="3" fontId="18" fillId="0" borderId="27" xfId="0" applyNumberFormat="1" applyFont="1" applyBorder="1"/>
    <xf numFmtId="3" fontId="18" fillId="0" borderId="28" xfId="0" applyNumberFormat="1" applyFont="1" applyBorder="1"/>
    <xf numFmtId="3" fontId="18" fillId="0" borderId="29" xfId="0" applyNumberFormat="1" applyFont="1" applyBorder="1"/>
    <xf numFmtId="1" fontId="19" fillId="0" borderId="30" xfId="0" applyNumberFormat="1" applyFont="1" applyBorder="1" applyAlignment="1">
      <alignment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quotePrefix="1" applyNumberFormat="1" applyFont="1" applyFill="1" applyBorder="1" applyAlignment="1" applyProtection="1">
      <alignment horizontal="center" vertical="center"/>
    </xf>
    <xf numFmtId="3" fontId="25" fillId="0" borderId="0" xfId="0" applyNumberFormat="1" applyFont="1" applyFill="1" applyBorder="1" applyAlignment="1" applyProtection="1"/>
    <xf numFmtId="0" fontId="24" fillId="0" borderId="15" xfId="0" quotePrefix="1" applyNumberFormat="1" applyFont="1" applyFill="1" applyBorder="1" applyAlignment="1" applyProtection="1">
      <alignment horizontal="left" vertical="center"/>
    </xf>
    <xf numFmtId="0" fontId="22" fillId="0" borderId="0" xfId="0" quotePrefix="1" applyNumberFormat="1" applyFont="1" applyFill="1" applyBorder="1" applyAlignment="1" applyProtection="1">
      <alignment horizontal="center" vertical="center"/>
    </xf>
    <xf numFmtId="3" fontId="22" fillId="0" borderId="0" xfId="0" quotePrefix="1" applyNumberFormat="1" applyFont="1" applyFill="1" applyBorder="1" applyAlignment="1" applyProtection="1">
      <alignment horizontal="left"/>
    </xf>
    <xf numFmtId="3" fontId="24" fillId="0" borderId="0" xfId="0" quotePrefix="1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Alignment="1" applyProtection="1"/>
    <xf numFmtId="3" fontId="24" fillId="0" borderId="0" xfId="0" quotePrefix="1" applyNumberFormat="1" applyFont="1" applyFill="1" applyBorder="1" applyAlignment="1" applyProtection="1">
      <alignment horizontal="left" wrapText="1"/>
    </xf>
    <xf numFmtId="3" fontId="24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quotePrefix="1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/>
    </xf>
    <xf numFmtId="0" fontId="21" fillId="18" borderId="0" xfId="0" applyNumberFormat="1" applyFont="1" applyFill="1" applyBorder="1" applyAlignment="1" applyProtection="1">
      <alignment horizontal="center"/>
    </xf>
    <xf numFmtId="0" fontId="20" fillId="18" borderId="0" xfId="0" applyNumberFormat="1" applyFont="1" applyFill="1" applyBorder="1" applyAlignment="1" applyProtection="1">
      <alignment wrapText="1"/>
    </xf>
    <xf numFmtId="1" fontId="19" fillId="19" borderId="10" xfId="0" applyNumberFormat="1" applyFont="1" applyFill="1" applyBorder="1" applyAlignment="1">
      <alignment horizontal="right" vertical="top" wrapText="1"/>
    </xf>
    <xf numFmtId="1" fontId="19" fillId="19" borderId="35" xfId="0" applyNumberFormat="1" applyFont="1" applyFill="1" applyBorder="1" applyAlignment="1">
      <alignment horizontal="left" wrapText="1"/>
    </xf>
    <xf numFmtId="1" fontId="19" fillId="0" borderId="10" xfId="0" applyNumberFormat="1" applyFont="1" applyFill="1" applyBorder="1" applyAlignment="1">
      <alignment horizontal="right" vertical="top" wrapText="1"/>
    </xf>
    <xf numFmtId="1" fontId="19" fillId="0" borderId="35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vertical="center" wrapText="1"/>
    </xf>
    <xf numFmtId="0" fontId="33" fillId="0" borderId="0" xfId="42" applyFont="1" applyAlignment="1">
      <alignment horizontal="right" vertical="center"/>
    </xf>
    <xf numFmtId="0" fontId="31" fillId="0" borderId="0" xfId="42" applyFont="1" applyAlignment="1">
      <alignment horizontal="right" vertical="center"/>
    </xf>
    <xf numFmtId="4" fontId="35" fillId="20" borderId="38" xfId="42" applyNumberFormat="1" applyFont="1" applyFill="1" applyBorder="1" applyAlignment="1">
      <alignment vertical="center" wrapText="1"/>
    </xf>
    <xf numFmtId="0" fontId="31" fillId="0" borderId="0" xfId="42" applyFont="1" applyAlignment="1">
      <alignment horizontal="left" indent="1"/>
    </xf>
    <xf numFmtId="0" fontId="36" fillId="0" borderId="0" xfId="42" applyFont="1" applyAlignment="1">
      <alignment horizontal="right" vertical="center"/>
    </xf>
    <xf numFmtId="0" fontId="36" fillId="0" borderId="0" xfId="42" applyFont="1" applyAlignment="1">
      <alignment horizontal="left" indent="1"/>
    </xf>
    <xf numFmtId="4" fontId="37" fillId="20" borderId="38" xfId="42" applyNumberFormat="1" applyFont="1" applyFill="1" applyBorder="1" applyAlignment="1">
      <alignment vertical="center" wrapText="1"/>
    </xf>
    <xf numFmtId="0" fontId="34" fillId="0" borderId="0" xfId="42" applyFont="1" applyAlignment="1">
      <alignment horizontal="left" vertical="center"/>
    </xf>
    <xf numFmtId="0" fontId="19" fillId="20" borderId="38" xfId="42" applyFont="1" applyFill="1" applyBorder="1" applyAlignment="1">
      <alignment horizontal="left" vertical="center" wrapText="1"/>
    </xf>
    <xf numFmtId="0" fontId="18" fillId="20" borderId="38" xfId="42" applyFont="1" applyFill="1" applyBorder="1" applyAlignment="1">
      <alignment horizontal="left" vertical="center" wrapText="1"/>
    </xf>
    <xf numFmtId="0" fontId="19" fillId="0" borderId="37" xfId="42" applyFont="1" applyBorder="1" applyAlignment="1">
      <alignment horizontal="center" vertical="center" wrapText="1"/>
    </xf>
    <xf numFmtId="0" fontId="33" fillId="0" borderId="0" xfId="42" applyFont="1" applyAlignment="1">
      <alignment horizontal="left" indent="1"/>
    </xf>
    <xf numFmtId="0" fontId="35" fillId="0" borderId="37" xfId="42" applyFont="1" applyBorder="1" applyAlignment="1">
      <alignment horizontal="center" vertical="center" wrapText="1"/>
    </xf>
    <xf numFmtId="4" fontId="38" fillId="20" borderId="38" xfId="42" applyNumberFormat="1" applyFont="1" applyFill="1" applyBorder="1" applyAlignment="1">
      <alignment vertical="center" wrapText="1"/>
    </xf>
    <xf numFmtId="0" fontId="33" fillId="0" borderId="0" xfId="42" applyFont="1" applyAlignment="1">
      <alignment horizontal="left" indent="4"/>
    </xf>
    <xf numFmtId="4" fontId="41" fillId="20" borderId="38" xfId="42" applyNumberFormat="1" applyFont="1" applyFill="1" applyBorder="1" applyAlignment="1">
      <alignment vertical="center" wrapText="1"/>
    </xf>
    <xf numFmtId="0" fontId="42" fillId="0" borderId="0" xfId="42" applyFont="1" applyAlignment="1">
      <alignment horizontal="left" indent="4"/>
    </xf>
    <xf numFmtId="0" fontId="33" fillId="0" borderId="0" xfId="42" applyFont="1" applyAlignment="1"/>
    <xf numFmtId="0" fontId="35" fillId="20" borderId="38" xfId="42" applyFont="1" applyFill="1" applyBorder="1" applyAlignment="1">
      <alignment horizontal="left" wrapText="1" indent="4"/>
    </xf>
    <xf numFmtId="4" fontId="35" fillId="20" borderId="38" xfId="42" applyNumberFormat="1" applyFont="1" applyFill="1" applyBorder="1" applyAlignment="1">
      <alignment horizontal="right" wrapText="1"/>
    </xf>
    <xf numFmtId="4" fontId="43" fillId="20" borderId="38" xfId="42" applyNumberFormat="1" applyFont="1" applyFill="1" applyBorder="1" applyAlignment="1">
      <alignment horizontal="right" wrapText="1"/>
    </xf>
    <xf numFmtId="4" fontId="38" fillId="20" borderId="38" xfId="42" applyNumberFormat="1" applyFont="1" applyFill="1" applyBorder="1" applyAlignment="1">
      <alignment horizontal="right" wrapText="1"/>
    </xf>
    <xf numFmtId="0" fontId="33" fillId="0" borderId="0" xfId="42" applyFont="1" applyAlignment="1">
      <alignment horizontal="right"/>
    </xf>
    <xf numFmtId="0" fontId="24" fillId="21" borderId="0" xfId="0" applyNumberFormat="1" applyFont="1" applyFill="1" applyBorder="1" applyAlignment="1" applyProtection="1"/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2" fillId="0" borderId="0" xfId="0" quotePrefix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4" fillId="0" borderId="0" xfId="0" quotePrefix="1" applyFont="1" applyBorder="1" applyAlignment="1">
      <alignment horizontal="left" vertical="center" wrapText="1"/>
    </xf>
    <xf numFmtId="0" fontId="22" fillId="0" borderId="0" xfId="0" quotePrefix="1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4" fillId="0" borderId="15" xfId="0" quotePrefix="1" applyFont="1" applyBorder="1" applyAlignment="1">
      <alignment horizontal="left" vertical="center" wrapText="1"/>
    </xf>
    <xf numFmtId="0" fontId="24" fillId="0" borderId="15" xfId="0" quotePrefix="1" applyFont="1" applyBorder="1" applyAlignment="1">
      <alignment horizontal="center" vertical="center" wrapText="1"/>
    </xf>
    <xf numFmtId="0" fontId="44" fillId="20" borderId="38" xfId="42" applyFont="1" applyFill="1" applyBorder="1" applyAlignment="1">
      <alignment horizontal="left" wrapText="1" indent="5"/>
    </xf>
    <xf numFmtId="0" fontId="45" fillId="20" borderId="38" xfId="42" applyFont="1" applyFill="1" applyBorder="1" applyAlignment="1">
      <alignment horizontal="left" wrapText="1" indent="5"/>
    </xf>
    <xf numFmtId="4" fontId="43" fillId="20" borderId="3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right" vertical="center"/>
    </xf>
    <xf numFmtId="0" fontId="47" fillId="20" borderId="38" xfId="42" applyFont="1" applyFill="1" applyBorder="1" applyAlignment="1">
      <alignment horizontal="left" vertical="center" wrapText="1"/>
    </xf>
    <xf numFmtId="4" fontId="39" fillId="20" borderId="3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left" indent="1"/>
    </xf>
    <xf numFmtId="4" fontId="49" fillId="20" borderId="38" xfId="42" applyNumberFormat="1" applyFont="1" applyFill="1" applyBorder="1" applyAlignment="1">
      <alignment vertical="center" wrapText="1"/>
    </xf>
    <xf numFmtId="0" fontId="48" fillId="0" borderId="0" xfId="42" applyFont="1" applyAlignment="1">
      <alignment horizontal="left" indent="1"/>
    </xf>
    <xf numFmtId="0" fontId="39" fillId="20" borderId="38" xfId="42" applyFont="1" applyFill="1" applyBorder="1" applyAlignment="1">
      <alignment vertical="center" wrapText="1"/>
    </xf>
    <xf numFmtId="0" fontId="35" fillId="0" borderId="37" xfId="42" applyFont="1" applyBorder="1" applyAlignment="1">
      <alignment horizontal="left" vertical="center" wrapText="1"/>
    </xf>
    <xf numFmtId="0" fontId="35" fillId="20" borderId="38" xfId="42" applyFont="1" applyFill="1" applyBorder="1" applyAlignment="1">
      <alignment horizontal="left" wrapText="1"/>
    </xf>
    <xf numFmtId="0" fontId="33" fillId="0" borderId="0" xfId="42" applyFont="1" applyAlignment="1">
      <alignment horizontal="left"/>
    </xf>
    <xf numFmtId="0" fontId="44" fillId="20" borderId="38" xfId="42" applyFont="1" applyFill="1" applyBorder="1" applyAlignment="1">
      <alignment horizontal="left" wrapText="1"/>
    </xf>
    <xf numFmtId="0" fontId="37" fillId="20" borderId="38" xfId="42" applyFont="1" applyFill="1" applyBorder="1" applyAlignment="1">
      <alignment horizontal="left" wrapText="1"/>
    </xf>
    <xf numFmtId="0" fontId="40" fillId="20" borderId="38" xfId="42" applyFont="1" applyFill="1" applyBorder="1" applyAlignment="1">
      <alignment horizontal="left" wrapText="1"/>
    </xf>
    <xf numFmtId="0" fontId="35" fillId="0" borderId="37" xfId="42" applyFont="1" applyBorder="1" applyAlignment="1">
      <alignment vertical="center" wrapText="1"/>
    </xf>
    <xf numFmtId="0" fontId="35" fillId="20" borderId="38" xfId="42" applyFont="1" applyFill="1" applyBorder="1" applyAlignment="1">
      <alignment wrapText="1"/>
    </xf>
    <xf numFmtId="0" fontId="44" fillId="20" borderId="38" xfId="42" applyFont="1" applyFill="1" applyBorder="1" applyAlignment="1">
      <alignment wrapText="1"/>
    </xf>
    <xf numFmtId="0" fontId="45" fillId="20" borderId="38" xfId="42" applyFont="1" applyFill="1" applyBorder="1" applyAlignment="1">
      <alignment wrapText="1"/>
    </xf>
    <xf numFmtId="0" fontId="24" fillId="22" borderId="16" xfId="0" applyNumberFormat="1" applyFont="1" applyFill="1" applyBorder="1" applyAlignment="1" applyProtection="1">
      <alignment horizontal="center" vertical="center" wrapText="1"/>
    </xf>
    <xf numFmtId="0" fontId="23" fillId="22" borderId="16" xfId="0" applyNumberFormat="1" applyFont="1" applyFill="1" applyBorder="1" applyAlignment="1" applyProtection="1">
      <alignment horizontal="center" vertical="center" wrapText="1"/>
    </xf>
    <xf numFmtId="0" fontId="24" fillId="23" borderId="16" xfId="0" applyNumberFormat="1" applyFont="1" applyFill="1" applyBorder="1" applyAlignment="1" applyProtection="1">
      <alignment horizontal="center" vertical="center" wrapText="1"/>
    </xf>
    <xf numFmtId="0" fontId="23" fillId="23" borderId="16" xfId="0" applyNumberFormat="1" applyFont="1" applyFill="1" applyBorder="1" applyAlignment="1" applyProtection="1">
      <alignment horizontal="center" vertical="center" wrapText="1"/>
    </xf>
    <xf numFmtId="0" fontId="24" fillId="24" borderId="16" xfId="0" applyNumberFormat="1" applyFont="1" applyFill="1" applyBorder="1" applyAlignment="1" applyProtection="1">
      <alignment horizontal="center" vertical="center" wrapText="1"/>
    </xf>
    <xf numFmtId="0" fontId="23" fillId="24" borderId="16" xfId="0" applyNumberFormat="1" applyFont="1" applyFill="1" applyBorder="1" applyAlignment="1" applyProtection="1">
      <alignment horizontal="center" vertical="center" wrapText="1"/>
    </xf>
    <xf numFmtId="0" fontId="33" fillId="0" borderId="0" xfId="42" applyFont="1" applyAlignment="1">
      <alignment horizontal="left" indent="1"/>
    </xf>
    <xf numFmtId="0" fontId="19" fillId="0" borderId="39" xfId="0" applyFont="1" applyBorder="1" applyAlignment="1">
      <alignment vertical="center" wrapText="1"/>
    </xf>
    <xf numFmtId="0" fontId="27" fillId="0" borderId="0" xfId="0" applyNumberFormat="1" applyFont="1" applyFill="1" applyBorder="1" applyAlignment="1" applyProtection="1"/>
    <xf numFmtId="0" fontId="51" fillId="0" borderId="0" xfId="0" applyNumberFormat="1" applyFont="1" applyFill="1" applyBorder="1" applyAlignment="1" applyProtection="1">
      <alignment horizontal="left" wrapText="1"/>
    </xf>
    <xf numFmtId="0" fontId="50" fillId="0" borderId="0" xfId="0" applyNumberFormat="1" applyFont="1" applyFill="1" applyBorder="1" applyAlignment="1" applyProtection="1">
      <alignment wrapText="1"/>
    </xf>
    <xf numFmtId="0" fontId="26" fillId="0" borderId="34" xfId="0" quotePrefix="1" applyFont="1" applyBorder="1" applyAlignment="1">
      <alignment horizontal="left" wrapText="1"/>
    </xf>
    <xf numFmtId="0" fontId="26" fillId="0" borderId="15" xfId="0" quotePrefix="1" applyFont="1" applyBorder="1" applyAlignment="1">
      <alignment horizontal="left" wrapText="1"/>
    </xf>
    <xf numFmtId="0" fontId="26" fillId="0" borderId="15" xfId="0" quotePrefix="1" applyFont="1" applyBorder="1" applyAlignment="1">
      <alignment horizontal="center" wrapText="1"/>
    </xf>
    <xf numFmtId="0" fontId="26" fillId="0" borderId="15" xfId="0" quotePrefix="1" applyNumberFormat="1" applyFont="1" applyFill="1" applyBorder="1" applyAlignment="1" applyProtection="1">
      <alignment horizontal="left"/>
    </xf>
    <xf numFmtId="0" fontId="24" fillId="0" borderId="16" xfId="0" applyNumberFormat="1" applyFont="1" applyFill="1" applyBorder="1" applyAlignment="1" applyProtection="1">
      <alignment horizontal="center" wrapText="1"/>
    </xf>
    <xf numFmtId="0" fontId="24" fillId="0" borderId="16" xfId="0" applyNumberFormat="1" applyFont="1" applyFill="1" applyBorder="1" applyAlignment="1" applyProtection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3" fontId="26" fillId="25" borderId="16" xfId="0" applyNumberFormat="1" applyFont="1" applyFill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28" fillId="25" borderId="34" xfId="0" applyFont="1" applyFill="1" applyBorder="1" applyAlignment="1">
      <alignment horizontal="left"/>
    </xf>
    <xf numFmtId="0" fontId="18" fillId="25" borderId="15" xfId="0" applyNumberFormat="1" applyFont="1" applyFill="1" applyBorder="1" applyAlignment="1" applyProtection="1"/>
    <xf numFmtId="3" fontId="26" fillId="0" borderId="16" xfId="0" applyNumberFormat="1" applyFont="1" applyBorder="1" applyAlignment="1">
      <alignment horizontal="right"/>
    </xf>
    <xf numFmtId="3" fontId="26" fillId="25" borderId="16" xfId="0" applyNumberFormat="1" applyFont="1" applyFill="1" applyBorder="1" applyAlignment="1" applyProtection="1">
      <alignment horizontal="right" wrapText="1"/>
    </xf>
    <xf numFmtId="3" fontId="26" fillId="21" borderId="34" xfId="0" quotePrefix="1" applyNumberFormat="1" applyFont="1" applyFill="1" applyBorder="1" applyAlignment="1">
      <alignment horizontal="right"/>
    </xf>
    <xf numFmtId="3" fontId="26" fillId="21" borderId="16" xfId="0" applyNumberFormat="1" applyFont="1" applyFill="1" applyBorder="1" applyAlignment="1" applyProtection="1">
      <alignment horizontal="right" wrapText="1"/>
    </xf>
    <xf numFmtId="3" fontId="26" fillId="25" borderId="34" xfId="0" quotePrefix="1" applyNumberFormat="1" applyFont="1" applyFill="1" applyBorder="1" applyAlignment="1">
      <alignment horizontal="right"/>
    </xf>
    <xf numFmtId="0" fontId="50" fillId="0" borderId="0" xfId="0" applyNumberFormat="1" applyFont="1" applyFill="1" applyBorder="1" applyAlignment="1" applyProtection="1"/>
    <xf numFmtId="3" fontId="50" fillId="0" borderId="0" xfId="0" applyNumberFormat="1" applyFont="1" applyFill="1" applyBorder="1" applyAlignment="1" applyProtection="1"/>
    <xf numFmtId="0" fontId="53" fillId="0" borderId="0" xfId="0" applyNumberFormat="1" applyFont="1" applyFill="1" applyBorder="1" applyAlignment="1" applyProtection="1"/>
    <xf numFmtId="0" fontId="51" fillId="0" borderId="0" xfId="0" quotePrefix="1" applyNumberFormat="1" applyFont="1" applyFill="1" applyBorder="1" applyAlignment="1" applyProtection="1">
      <alignment horizontal="left" wrapText="1"/>
    </xf>
    <xf numFmtId="0" fontId="55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Alignment="1" applyProtection="1"/>
    <xf numFmtId="0" fontId="23" fillId="18" borderId="16" xfId="0" applyNumberFormat="1" applyFont="1" applyFill="1" applyBorder="1" applyAlignment="1" applyProtection="1">
      <alignment horizontal="center" vertical="center" wrapText="1"/>
    </xf>
    <xf numFmtId="0" fontId="24" fillId="0" borderId="22" xfId="0" applyNumberFormat="1" applyFont="1" applyFill="1" applyBorder="1" applyAlignment="1" applyProtection="1">
      <alignment horizontal="center"/>
    </xf>
    <xf numFmtId="0" fontId="22" fillId="0" borderId="22" xfId="0" applyNumberFormat="1" applyFont="1" applyFill="1" applyBorder="1" applyAlignment="1" applyProtection="1">
      <alignment wrapText="1"/>
    </xf>
    <xf numFmtId="4" fontId="22" fillId="0" borderId="22" xfId="0" applyNumberFormat="1" applyFont="1" applyFill="1" applyBorder="1" applyAlignment="1" applyProtection="1"/>
    <xf numFmtId="4" fontId="22" fillId="21" borderId="22" xfId="0" applyNumberFormat="1" applyFont="1" applyFill="1" applyBorder="1" applyAlignment="1" applyProtection="1"/>
    <xf numFmtId="4" fontId="22" fillId="0" borderId="0" xfId="0" applyNumberFormat="1" applyFont="1" applyFill="1" applyBorder="1" applyAlignment="1" applyProtection="1"/>
    <xf numFmtId="4" fontId="24" fillId="0" borderId="22" xfId="0" applyNumberFormat="1" applyFont="1" applyFill="1" applyBorder="1" applyAlignment="1" applyProtection="1"/>
    <xf numFmtId="4" fontId="24" fillId="21" borderId="22" xfId="0" applyNumberFormat="1" applyFont="1" applyFill="1" applyBorder="1" applyAlignment="1" applyProtection="1"/>
    <xf numFmtId="4" fontId="24" fillId="0" borderId="0" xfId="0" applyNumberFormat="1" applyFont="1" applyFill="1" applyBorder="1" applyAlignment="1" applyProtection="1"/>
    <xf numFmtId="0" fontId="24" fillId="27" borderId="22" xfId="0" applyNumberFormat="1" applyFont="1" applyFill="1" applyBorder="1" applyAlignment="1" applyProtection="1">
      <alignment wrapText="1"/>
    </xf>
    <xf numFmtId="0" fontId="24" fillId="22" borderId="22" xfId="0" applyNumberFormat="1" applyFont="1" applyFill="1" applyBorder="1" applyAlignment="1" applyProtection="1">
      <alignment horizontal="center"/>
    </xf>
    <xf numFmtId="0" fontId="19" fillId="22" borderId="22" xfId="0" applyNumberFormat="1" applyFont="1" applyFill="1" applyBorder="1" applyAlignment="1" applyProtection="1">
      <alignment wrapText="1"/>
    </xf>
    <xf numFmtId="4" fontId="24" fillId="22" borderId="22" xfId="0" applyNumberFormat="1" applyFont="1" applyFill="1" applyBorder="1" applyAlignment="1" applyProtection="1"/>
    <xf numFmtId="0" fontId="24" fillId="0" borderId="22" xfId="0" applyNumberFormat="1" applyFont="1" applyFill="1" applyBorder="1" applyAlignment="1" applyProtection="1">
      <alignment wrapText="1"/>
    </xf>
    <xf numFmtId="0" fontId="24" fillId="21" borderId="22" xfId="0" applyNumberFormat="1" applyFont="1" applyFill="1" applyBorder="1" applyAlignment="1" applyProtection="1">
      <alignment horizontal="center"/>
    </xf>
    <xf numFmtId="0" fontId="24" fillId="21" borderId="22" xfId="0" applyNumberFormat="1" applyFont="1" applyFill="1" applyBorder="1" applyAlignment="1" applyProtection="1">
      <alignment wrapText="1"/>
    </xf>
    <xf numFmtId="4" fontId="24" fillId="21" borderId="0" xfId="0" applyNumberFormat="1" applyFont="1" applyFill="1" applyBorder="1" applyAlignment="1" applyProtection="1"/>
    <xf numFmtId="0" fontId="22" fillId="0" borderId="22" xfId="0" applyNumberFormat="1" applyFont="1" applyFill="1" applyBorder="1" applyAlignment="1" applyProtection="1">
      <alignment horizontal="center"/>
    </xf>
    <xf numFmtId="49" fontId="34" fillId="0" borderId="41" xfId="45" applyNumberFormat="1" applyFont="1" applyFill="1" applyBorder="1" applyAlignment="1" applyProtection="1">
      <alignment horizontal="center" vertical="center" wrapText="1"/>
      <protection hidden="1"/>
    </xf>
    <xf numFmtId="49" fontId="34" fillId="0" borderId="42" xfId="0" applyNumberFormat="1" applyFont="1" applyFill="1" applyBorder="1" applyAlignment="1" applyProtection="1">
      <alignment horizontal="left" vertical="center" wrapText="1"/>
      <protection hidden="1"/>
    </xf>
    <xf numFmtId="49" fontId="34" fillId="0" borderId="42" xfId="0" applyNumberFormat="1" applyFont="1" applyFill="1" applyBorder="1" applyAlignment="1" applyProtection="1">
      <alignment horizontal="left" vertical="center" shrinkToFit="1"/>
      <protection hidden="1"/>
    </xf>
    <xf numFmtId="49" fontId="56" fillId="21" borderId="41" xfId="45" applyNumberFormat="1" applyFont="1" applyFill="1" applyBorder="1" applyAlignment="1" applyProtection="1">
      <alignment horizontal="center" vertical="center" wrapText="1"/>
      <protection hidden="1"/>
    </xf>
    <xf numFmtId="49" fontId="56" fillId="21" borderId="42" xfId="0" applyNumberFormat="1" applyFont="1" applyFill="1" applyBorder="1" applyAlignment="1" applyProtection="1">
      <alignment horizontal="left" vertical="center" wrapText="1"/>
      <protection hidden="1"/>
    </xf>
    <xf numFmtId="0" fontId="24" fillId="22" borderId="22" xfId="0" applyNumberFormat="1" applyFont="1" applyFill="1" applyBorder="1" applyAlignment="1" applyProtection="1">
      <alignment wrapText="1"/>
    </xf>
    <xf numFmtId="0" fontId="22" fillId="22" borderId="22" xfId="0" applyNumberFormat="1" applyFont="1" applyFill="1" applyBorder="1" applyAlignment="1" applyProtection="1">
      <alignment wrapText="1"/>
    </xf>
    <xf numFmtId="4" fontId="22" fillId="22" borderId="22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24" fillId="26" borderId="22" xfId="0" applyNumberFormat="1" applyFont="1" applyFill="1" applyBorder="1" applyAlignment="1" applyProtection="1">
      <alignment wrapText="1"/>
    </xf>
    <xf numFmtId="0" fontId="24" fillId="27" borderId="22" xfId="0" applyNumberFormat="1" applyFont="1" applyFill="1" applyBorder="1" applyAlignment="1" applyProtection="1">
      <alignment horizontal="center" vertical="center"/>
    </xf>
    <xf numFmtId="0" fontId="24" fillId="0" borderId="22" xfId="0" applyNumberFormat="1" applyFont="1" applyFill="1" applyBorder="1" applyAlignment="1" applyProtection="1">
      <alignment horizontal="center" vertical="center"/>
    </xf>
    <xf numFmtId="3" fontId="18" fillId="0" borderId="26" xfId="0" applyNumberFormat="1" applyFont="1" applyBorder="1" applyAlignment="1">
      <alignment horizontal="center" vertical="center"/>
    </xf>
    <xf numFmtId="3" fontId="18" fillId="0" borderId="27" xfId="0" applyNumberFormat="1" applyFont="1" applyBorder="1" applyAlignment="1">
      <alignment horizontal="center" vertical="center"/>
    </xf>
    <xf numFmtId="3" fontId="18" fillId="0" borderId="28" xfId="0" applyNumberFormat="1" applyFont="1" applyBorder="1" applyAlignment="1">
      <alignment horizontal="center" vertical="center"/>
    </xf>
    <xf numFmtId="3" fontId="18" fillId="0" borderId="29" xfId="0" applyNumberFormat="1" applyFont="1" applyBorder="1" applyAlignment="1">
      <alignment horizontal="center" vertical="center"/>
    </xf>
    <xf numFmtId="3" fontId="18" fillId="0" borderId="11" xfId="0" applyNumberFormat="1" applyFont="1" applyBorder="1" applyAlignment="1">
      <alignment horizontal="right" vertical="center" wrapText="1"/>
    </xf>
    <xf numFmtId="3" fontId="18" fillId="0" borderId="12" xfId="0" applyNumberFormat="1" applyFont="1" applyBorder="1" applyAlignment="1">
      <alignment horizontal="right" vertical="center"/>
    </xf>
    <xf numFmtId="3" fontId="18" fillId="0" borderId="12" xfId="0" applyNumberFormat="1" applyFont="1" applyBorder="1" applyAlignment="1">
      <alignment horizontal="right" vertical="center" wrapText="1"/>
    </xf>
    <xf numFmtId="3" fontId="18" fillId="0" borderId="13" xfId="0" applyNumberFormat="1" applyFont="1" applyBorder="1" applyAlignment="1">
      <alignment horizontal="right" vertical="center" wrapText="1"/>
    </xf>
    <xf numFmtId="3" fontId="18" fillId="0" borderId="14" xfId="0" applyNumberFormat="1" applyFont="1" applyBorder="1" applyAlignment="1">
      <alignment horizontal="right" vertical="center" wrapText="1"/>
    </xf>
    <xf numFmtId="3" fontId="18" fillId="0" borderId="21" xfId="0" applyNumberFormat="1" applyFont="1" applyBorder="1" applyAlignment="1">
      <alignment horizontal="right" vertical="center"/>
    </xf>
    <xf numFmtId="3" fontId="18" fillId="0" borderId="22" xfId="0" applyNumberFormat="1" applyFont="1" applyBorder="1" applyAlignment="1">
      <alignment horizontal="right" vertical="center"/>
    </xf>
    <xf numFmtId="3" fontId="18" fillId="0" borderId="23" xfId="0" applyNumberFormat="1" applyFont="1" applyBorder="1" applyAlignment="1">
      <alignment horizontal="right" vertical="center"/>
    </xf>
    <xf numFmtId="3" fontId="18" fillId="0" borderId="24" xfId="0" applyNumberFormat="1" applyFont="1" applyBorder="1" applyAlignment="1">
      <alignment horizontal="right" vertical="center"/>
    </xf>
    <xf numFmtId="4" fontId="18" fillId="0" borderId="22" xfId="0" applyNumberFormat="1" applyFont="1" applyBorder="1" applyAlignment="1">
      <alignment horizontal="right" vertical="center"/>
    </xf>
    <xf numFmtId="3" fontId="18" fillId="0" borderId="31" xfId="0" applyNumberFormat="1" applyFont="1" applyBorder="1" applyAlignment="1">
      <alignment horizontal="right" vertical="center"/>
    </xf>
    <xf numFmtId="3" fontId="18" fillId="0" borderId="30" xfId="0" applyNumberFormat="1" applyFont="1" applyBorder="1" applyAlignment="1">
      <alignment horizontal="right" vertical="center"/>
    </xf>
    <xf numFmtId="4" fontId="33" fillId="0" borderId="0" xfId="42" applyNumberFormat="1" applyFont="1" applyAlignment="1">
      <alignment horizontal="right"/>
    </xf>
    <xf numFmtId="0" fontId="57" fillId="20" borderId="38" xfId="42" applyFont="1" applyFill="1" applyBorder="1" applyAlignment="1">
      <alignment horizontal="left" wrapText="1"/>
    </xf>
    <xf numFmtId="0" fontId="58" fillId="20" borderId="38" xfId="42" applyFont="1" applyFill="1" applyBorder="1" applyAlignment="1">
      <alignment horizontal="left" wrapText="1"/>
    </xf>
    <xf numFmtId="4" fontId="33" fillId="0" borderId="0" xfId="42" applyNumberFormat="1" applyFont="1" applyAlignment="1"/>
    <xf numFmtId="0" fontId="59" fillId="20" borderId="38" xfId="42" applyFont="1" applyFill="1" applyBorder="1" applyAlignment="1">
      <alignment horizontal="left" wrapText="1"/>
    </xf>
    <xf numFmtId="3" fontId="27" fillId="0" borderId="16" xfId="0" applyNumberFormat="1" applyFont="1" applyFill="1" applyBorder="1" applyAlignment="1">
      <alignment horizontal="right"/>
    </xf>
    <xf numFmtId="4" fontId="27" fillId="0" borderId="16" xfId="0" applyNumberFormat="1" applyFont="1" applyFill="1" applyBorder="1" applyAlignment="1">
      <alignment horizontal="right"/>
    </xf>
    <xf numFmtId="4" fontId="26" fillId="25" borderId="16" xfId="0" applyNumberFormat="1" applyFont="1" applyFill="1" applyBorder="1" applyAlignment="1" applyProtection="1">
      <alignment horizontal="right" wrapText="1"/>
    </xf>
    <xf numFmtId="4" fontId="26" fillId="25" borderId="16" xfId="0" applyNumberFormat="1" applyFont="1" applyFill="1" applyBorder="1" applyAlignment="1">
      <alignment horizontal="right"/>
    </xf>
    <xf numFmtId="4" fontId="26" fillId="0" borderId="16" xfId="0" applyNumberFormat="1" applyFont="1" applyFill="1" applyBorder="1" applyAlignment="1">
      <alignment horizontal="right"/>
    </xf>
    <xf numFmtId="0" fontId="54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51" fillId="0" borderId="0" xfId="0" quotePrefix="1" applyNumberFormat="1" applyFont="1" applyFill="1" applyBorder="1" applyAlignment="1" applyProtection="1">
      <alignment horizontal="center" vertical="center" wrapText="1"/>
    </xf>
    <xf numFmtId="0" fontId="50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8" fillId="0" borderId="34" xfId="0" applyNumberFormat="1" applyFont="1" applyFill="1" applyBorder="1" applyAlignment="1" applyProtection="1">
      <alignment horizontal="left" wrapText="1"/>
    </xf>
    <xf numFmtId="0" fontId="29" fillId="0" borderId="15" xfId="0" applyNumberFormat="1" applyFont="1" applyFill="1" applyBorder="1" applyAlignment="1" applyProtection="1">
      <alignment wrapText="1"/>
    </xf>
    <xf numFmtId="0" fontId="28" fillId="25" borderId="34" xfId="0" quotePrefix="1" applyNumberFormat="1" applyFont="1" applyFill="1" applyBorder="1" applyAlignment="1" applyProtection="1">
      <alignment horizontal="left" wrapText="1"/>
    </xf>
    <xf numFmtId="0" fontId="29" fillId="25" borderId="15" xfId="0" applyNumberFormat="1" applyFont="1" applyFill="1" applyBorder="1" applyAlignment="1" applyProtection="1">
      <alignment wrapText="1"/>
    </xf>
    <xf numFmtId="0" fontId="28" fillId="0" borderId="34" xfId="0" quotePrefix="1" applyNumberFormat="1" applyFont="1" applyFill="1" applyBorder="1" applyAlignment="1" applyProtection="1">
      <alignment horizontal="left" wrapText="1"/>
    </xf>
    <xf numFmtId="0" fontId="26" fillId="25" borderId="34" xfId="0" applyNumberFormat="1" applyFont="1" applyFill="1" applyBorder="1" applyAlignment="1" applyProtection="1">
      <alignment horizontal="left" wrapText="1"/>
    </xf>
    <xf numFmtId="0" fontId="26" fillId="25" borderId="15" xfId="0" applyNumberFormat="1" applyFont="1" applyFill="1" applyBorder="1" applyAlignment="1" applyProtection="1">
      <alignment horizontal="left" wrapText="1"/>
    </xf>
    <xf numFmtId="0" fontId="26" fillId="25" borderId="40" xfId="0" applyNumberFormat="1" applyFont="1" applyFill="1" applyBorder="1" applyAlignment="1" applyProtection="1">
      <alignment horizontal="left" wrapText="1"/>
    </xf>
    <xf numFmtId="0" fontId="52" fillId="0" borderId="0" xfId="0" applyNumberFormat="1" applyFont="1" applyFill="1" applyBorder="1" applyAlignment="1" applyProtection="1">
      <alignment horizontal="left"/>
    </xf>
    <xf numFmtId="0" fontId="51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28" fillId="25" borderId="34" xfId="0" applyNumberFormat="1" applyFont="1" applyFill="1" applyBorder="1" applyAlignment="1" applyProtection="1">
      <alignment horizontal="left" wrapText="1"/>
    </xf>
    <xf numFmtId="0" fontId="18" fillId="25" borderId="15" xfId="0" applyNumberFormat="1" applyFont="1" applyFill="1" applyBorder="1" applyAlignment="1" applyProtection="1"/>
    <xf numFmtId="0" fontId="18" fillId="0" borderId="15" xfId="0" applyNumberFormat="1" applyFont="1" applyFill="1" applyBorder="1" applyAlignment="1" applyProtection="1"/>
    <xf numFmtId="0" fontId="28" fillId="0" borderId="34" xfId="0" quotePrefix="1" applyFont="1" applyFill="1" applyBorder="1" applyAlignment="1">
      <alignment horizontal="left"/>
    </xf>
    <xf numFmtId="0" fontId="18" fillId="0" borderId="15" xfId="0" applyNumberFormat="1" applyFont="1" applyFill="1" applyBorder="1" applyAlignment="1" applyProtection="1">
      <alignment wrapText="1"/>
    </xf>
    <xf numFmtId="0" fontId="28" fillId="0" borderId="34" xfId="0" quotePrefix="1" applyFont="1" applyBorder="1" applyAlignment="1">
      <alignment horizontal="left"/>
    </xf>
    <xf numFmtId="0" fontId="26" fillId="21" borderId="34" xfId="0" applyNumberFormat="1" applyFont="1" applyFill="1" applyBorder="1" applyAlignment="1" applyProtection="1">
      <alignment horizontal="left" wrapText="1"/>
    </xf>
    <xf numFmtId="0" fontId="26" fillId="21" borderId="15" xfId="0" applyNumberFormat="1" applyFont="1" applyFill="1" applyBorder="1" applyAlignment="1" applyProtection="1">
      <alignment horizontal="left" wrapText="1"/>
    </xf>
    <xf numFmtId="0" fontId="26" fillId="21" borderId="40" xfId="0" applyNumberFormat="1" applyFont="1" applyFill="1" applyBorder="1" applyAlignment="1" applyProtection="1">
      <alignment horizontal="left" wrapText="1"/>
    </xf>
    <xf numFmtId="0" fontId="33" fillId="0" borderId="0" xfId="42" applyFont="1" applyAlignment="1">
      <alignment horizontal="left" wrapText="1" indent="1"/>
    </xf>
    <xf numFmtId="0" fontId="33" fillId="0" borderId="0" xfId="42" applyFont="1" applyAlignment="1">
      <alignment horizontal="left" indent="1"/>
    </xf>
    <xf numFmtId="0" fontId="24" fillId="0" borderId="36" xfId="0" quotePrefix="1" applyNumberFormat="1" applyFont="1" applyFill="1" applyBorder="1" applyAlignment="1" applyProtection="1">
      <alignment horizontal="left" wrapText="1"/>
    </xf>
    <xf numFmtId="0" fontId="22" fillId="0" borderId="36" xfId="0" applyNumberFormat="1" applyFont="1" applyFill="1" applyBorder="1" applyAlignment="1" applyProtection="1">
      <alignment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19" fillId="0" borderId="31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4" fontId="19" fillId="0" borderId="31" xfId="0" applyNumberFormat="1" applyFont="1" applyBorder="1" applyAlignment="1">
      <alignment horizontal="center"/>
    </xf>
    <xf numFmtId="4" fontId="19" fillId="0" borderId="32" xfId="0" applyNumberFormat="1" applyFont="1" applyBorder="1" applyAlignment="1">
      <alignment horizontal="center"/>
    </xf>
    <xf numFmtId="4" fontId="19" fillId="0" borderId="33" xfId="0" applyNumberFormat="1" applyFont="1" applyBorder="1" applyAlignment="1">
      <alignment horizontal="center"/>
    </xf>
    <xf numFmtId="0" fontId="51" fillId="0" borderId="36" xfId="0" applyNumberFormat="1" applyFont="1" applyFill="1" applyBorder="1" applyAlignment="1" applyProtection="1">
      <alignment horizontal="left" vertical="center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43"/>
    <cellStyle name="Normal_Podaci" xfId="45"/>
    <cellStyle name="Normalno" xfId="0" builtinId="0"/>
    <cellStyle name="Normalno 2" xfId="42"/>
    <cellStyle name="Note" xfId="37"/>
    <cellStyle name="Obično_List4" xfId="44"/>
    <cellStyle name="Output" xfId="38"/>
    <cellStyle name="Title" xfId="39"/>
    <cellStyle name="Total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22860</xdr:rowOff>
    </xdr:from>
    <xdr:to>
      <xdr:col>1</xdr:col>
      <xdr:colOff>0</xdr:colOff>
      <xdr:row>4</xdr:row>
      <xdr:rowOff>0</xdr:rowOff>
    </xdr:to>
    <xdr:sp macro="" textlink="">
      <xdr:nvSpPr>
        <xdr:cNvPr id="2074" name="Line 1"/>
        <xdr:cNvSpPr>
          <a:spLocks noChangeShapeType="1"/>
        </xdr:cNvSpPr>
      </xdr:nvSpPr>
      <xdr:spPr bwMode="auto">
        <a:xfrm>
          <a:off x="22860" y="5029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</xdr:row>
      <xdr:rowOff>22860</xdr:rowOff>
    </xdr:from>
    <xdr:to>
      <xdr:col>0</xdr:col>
      <xdr:colOff>1089660</xdr:colOff>
      <xdr:row>4</xdr:row>
      <xdr:rowOff>0</xdr:rowOff>
    </xdr:to>
    <xdr:sp macro="" textlink="">
      <xdr:nvSpPr>
        <xdr:cNvPr id="2075" name="Line 2"/>
        <xdr:cNvSpPr>
          <a:spLocks noChangeShapeType="1"/>
        </xdr:cNvSpPr>
      </xdr:nvSpPr>
      <xdr:spPr bwMode="auto">
        <a:xfrm>
          <a:off x="7620" y="5029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16</xdr:row>
      <xdr:rowOff>22860</xdr:rowOff>
    </xdr:from>
    <xdr:to>
      <xdr:col>1</xdr:col>
      <xdr:colOff>0</xdr:colOff>
      <xdr:row>18</xdr:row>
      <xdr:rowOff>0</xdr:rowOff>
    </xdr:to>
    <xdr:sp macro="" textlink="">
      <xdr:nvSpPr>
        <xdr:cNvPr id="2076" name="Line 1"/>
        <xdr:cNvSpPr>
          <a:spLocks noChangeShapeType="1"/>
        </xdr:cNvSpPr>
      </xdr:nvSpPr>
      <xdr:spPr bwMode="auto">
        <a:xfrm>
          <a:off x="22860" y="4122420"/>
          <a:ext cx="107442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16</xdr:row>
      <xdr:rowOff>22860</xdr:rowOff>
    </xdr:from>
    <xdr:to>
      <xdr:col>0</xdr:col>
      <xdr:colOff>1089660</xdr:colOff>
      <xdr:row>18</xdr:row>
      <xdr:rowOff>0</xdr:rowOff>
    </xdr:to>
    <xdr:sp macro="" textlink="">
      <xdr:nvSpPr>
        <xdr:cNvPr id="2077" name="Line 2"/>
        <xdr:cNvSpPr>
          <a:spLocks noChangeShapeType="1"/>
        </xdr:cNvSpPr>
      </xdr:nvSpPr>
      <xdr:spPr bwMode="auto">
        <a:xfrm>
          <a:off x="7620" y="4122420"/>
          <a:ext cx="108204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28</xdr:row>
      <xdr:rowOff>22860</xdr:rowOff>
    </xdr:from>
    <xdr:to>
      <xdr:col>1</xdr:col>
      <xdr:colOff>0</xdr:colOff>
      <xdr:row>30</xdr:row>
      <xdr:rowOff>0</xdr:rowOff>
    </xdr:to>
    <xdr:sp macro="" textlink="">
      <xdr:nvSpPr>
        <xdr:cNvPr id="2078" name="Line 1"/>
        <xdr:cNvSpPr>
          <a:spLocks noChangeShapeType="1"/>
        </xdr:cNvSpPr>
      </xdr:nvSpPr>
      <xdr:spPr bwMode="auto">
        <a:xfrm>
          <a:off x="22860" y="77038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28</xdr:row>
      <xdr:rowOff>22860</xdr:rowOff>
    </xdr:from>
    <xdr:to>
      <xdr:col>0</xdr:col>
      <xdr:colOff>1089660</xdr:colOff>
      <xdr:row>30</xdr:row>
      <xdr:rowOff>0</xdr:rowOff>
    </xdr:to>
    <xdr:sp macro="" textlink="">
      <xdr:nvSpPr>
        <xdr:cNvPr id="2079" name="Line 2"/>
        <xdr:cNvSpPr>
          <a:spLocks noChangeShapeType="1"/>
        </xdr:cNvSpPr>
      </xdr:nvSpPr>
      <xdr:spPr bwMode="auto">
        <a:xfrm>
          <a:off x="7620" y="77038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view="pageBreakPreview" topLeftCell="A7" zoomScaleNormal="100" zoomScaleSheetLayoutView="100" workbookViewId="0">
      <selection activeCell="H11" sqref="H11"/>
    </sheetView>
  </sheetViews>
  <sheetFormatPr defaultColWidth="11.42578125" defaultRowHeight="12.75" x14ac:dyDescent="0.2"/>
  <cols>
    <col min="1" max="2" width="4.28515625" style="44" customWidth="1"/>
    <col min="3" max="3" width="5.5703125" style="44" customWidth="1"/>
    <col min="4" max="4" width="5.28515625" style="36" customWidth="1"/>
    <col min="5" max="5" width="44.7109375" style="44" customWidth="1"/>
    <col min="6" max="6" width="15.85546875" style="44" bestFit="1" customWidth="1"/>
    <col min="7" max="7" width="17.28515625" style="44" customWidth="1"/>
    <col min="8" max="8" width="16.7109375" style="44" customWidth="1"/>
    <col min="9" max="9" width="11.42578125" style="44"/>
    <col min="10" max="10" width="16.28515625" style="44" bestFit="1" customWidth="1"/>
    <col min="11" max="11" width="21.7109375" style="44" bestFit="1" customWidth="1"/>
    <col min="12" max="256" width="11.42578125" style="44"/>
    <col min="257" max="258" width="4.28515625" style="44" customWidth="1"/>
    <col min="259" max="259" width="5.5703125" style="44" customWidth="1"/>
    <col min="260" max="260" width="5.28515625" style="44" customWidth="1"/>
    <col min="261" max="261" width="44.7109375" style="44" customWidth="1"/>
    <col min="262" max="262" width="15.85546875" style="44" bestFit="1" customWidth="1"/>
    <col min="263" max="263" width="17.28515625" style="44" customWidth="1"/>
    <col min="264" max="264" width="16.7109375" style="44" customWidth="1"/>
    <col min="265" max="265" width="11.42578125" style="44"/>
    <col min="266" max="266" width="16.28515625" style="44" bestFit="1" customWidth="1"/>
    <col min="267" max="267" width="21.7109375" style="44" bestFit="1" customWidth="1"/>
    <col min="268" max="512" width="11.42578125" style="44"/>
    <col min="513" max="514" width="4.28515625" style="44" customWidth="1"/>
    <col min="515" max="515" width="5.5703125" style="44" customWidth="1"/>
    <col min="516" max="516" width="5.28515625" style="44" customWidth="1"/>
    <col min="517" max="517" width="44.7109375" style="44" customWidth="1"/>
    <col min="518" max="518" width="15.85546875" style="44" bestFit="1" customWidth="1"/>
    <col min="519" max="519" width="17.28515625" style="44" customWidth="1"/>
    <col min="520" max="520" width="16.7109375" style="44" customWidth="1"/>
    <col min="521" max="521" width="11.42578125" style="44"/>
    <col min="522" max="522" width="16.28515625" style="44" bestFit="1" customWidth="1"/>
    <col min="523" max="523" width="21.7109375" style="44" bestFit="1" customWidth="1"/>
    <col min="524" max="768" width="11.42578125" style="44"/>
    <col min="769" max="770" width="4.28515625" style="44" customWidth="1"/>
    <col min="771" max="771" width="5.5703125" style="44" customWidth="1"/>
    <col min="772" max="772" width="5.28515625" style="44" customWidth="1"/>
    <col min="773" max="773" width="44.7109375" style="44" customWidth="1"/>
    <col min="774" max="774" width="15.85546875" style="44" bestFit="1" customWidth="1"/>
    <col min="775" max="775" width="17.28515625" style="44" customWidth="1"/>
    <col min="776" max="776" width="16.7109375" style="44" customWidth="1"/>
    <col min="777" max="777" width="11.42578125" style="44"/>
    <col min="778" max="778" width="16.28515625" style="44" bestFit="1" customWidth="1"/>
    <col min="779" max="779" width="21.7109375" style="44" bestFit="1" customWidth="1"/>
    <col min="780" max="1024" width="11.42578125" style="44"/>
    <col min="1025" max="1026" width="4.28515625" style="44" customWidth="1"/>
    <col min="1027" max="1027" width="5.5703125" style="44" customWidth="1"/>
    <col min="1028" max="1028" width="5.28515625" style="44" customWidth="1"/>
    <col min="1029" max="1029" width="44.7109375" style="44" customWidth="1"/>
    <col min="1030" max="1030" width="15.85546875" style="44" bestFit="1" customWidth="1"/>
    <col min="1031" max="1031" width="17.28515625" style="44" customWidth="1"/>
    <col min="1032" max="1032" width="16.7109375" style="44" customWidth="1"/>
    <col min="1033" max="1033" width="11.42578125" style="44"/>
    <col min="1034" max="1034" width="16.28515625" style="44" bestFit="1" customWidth="1"/>
    <col min="1035" max="1035" width="21.7109375" style="44" bestFit="1" customWidth="1"/>
    <col min="1036" max="1280" width="11.42578125" style="44"/>
    <col min="1281" max="1282" width="4.28515625" style="44" customWidth="1"/>
    <col min="1283" max="1283" width="5.5703125" style="44" customWidth="1"/>
    <col min="1284" max="1284" width="5.28515625" style="44" customWidth="1"/>
    <col min="1285" max="1285" width="44.7109375" style="44" customWidth="1"/>
    <col min="1286" max="1286" width="15.85546875" style="44" bestFit="1" customWidth="1"/>
    <col min="1287" max="1287" width="17.28515625" style="44" customWidth="1"/>
    <col min="1288" max="1288" width="16.7109375" style="44" customWidth="1"/>
    <col min="1289" max="1289" width="11.42578125" style="44"/>
    <col min="1290" max="1290" width="16.28515625" style="44" bestFit="1" customWidth="1"/>
    <col min="1291" max="1291" width="21.7109375" style="44" bestFit="1" customWidth="1"/>
    <col min="1292" max="1536" width="11.42578125" style="44"/>
    <col min="1537" max="1538" width="4.28515625" style="44" customWidth="1"/>
    <col min="1539" max="1539" width="5.5703125" style="44" customWidth="1"/>
    <col min="1540" max="1540" width="5.28515625" style="44" customWidth="1"/>
    <col min="1541" max="1541" width="44.7109375" style="44" customWidth="1"/>
    <col min="1542" max="1542" width="15.85546875" style="44" bestFit="1" customWidth="1"/>
    <col min="1543" max="1543" width="17.28515625" style="44" customWidth="1"/>
    <col min="1544" max="1544" width="16.7109375" style="44" customWidth="1"/>
    <col min="1545" max="1545" width="11.42578125" style="44"/>
    <col min="1546" max="1546" width="16.28515625" style="44" bestFit="1" customWidth="1"/>
    <col min="1547" max="1547" width="21.7109375" style="44" bestFit="1" customWidth="1"/>
    <col min="1548" max="1792" width="11.42578125" style="44"/>
    <col min="1793" max="1794" width="4.28515625" style="44" customWidth="1"/>
    <col min="1795" max="1795" width="5.5703125" style="44" customWidth="1"/>
    <col min="1796" max="1796" width="5.28515625" style="44" customWidth="1"/>
    <col min="1797" max="1797" width="44.7109375" style="44" customWidth="1"/>
    <col min="1798" max="1798" width="15.85546875" style="44" bestFit="1" customWidth="1"/>
    <col min="1799" max="1799" width="17.28515625" style="44" customWidth="1"/>
    <col min="1800" max="1800" width="16.7109375" style="44" customWidth="1"/>
    <col min="1801" max="1801" width="11.42578125" style="44"/>
    <col min="1802" max="1802" width="16.28515625" style="44" bestFit="1" customWidth="1"/>
    <col min="1803" max="1803" width="21.7109375" style="44" bestFit="1" customWidth="1"/>
    <col min="1804" max="2048" width="11.42578125" style="44"/>
    <col min="2049" max="2050" width="4.28515625" style="44" customWidth="1"/>
    <col min="2051" max="2051" width="5.5703125" style="44" customWidth="1"/>
    <col min="2052" max="2052" width="5.28515625" style="44" customWidth="1"/>
    <col min="2053" max="2053" width="44.7109375" style="44" customWidth="1"/>
    <col min="2054" max="2054" width="15.85546875" style="44" bestFit="1" customWidth="1"/>
    <col min="2055" max="2055" width="17.28515625" style="44" customWidth="1"/>
    <col min="2056" max="2056" width="16.7109375" style="44" customWidth="1"/>
    <col min="2057" max="2057" width="11.42578125" style="44"/>
    <col min="2058" max="2058" width="16.28515625" style="44" bestFit="1" customWidth="1"/>
    <col min="2059" max="2059" width="21.7109375" style="44" bestFit="1" customWidth="1"/>
    <col min="2060" max="2304" width="11.42578125" style="44"/>
    <col min="2305" max="2306" width="4.28515625" style="44" customWidth="1"/>
    <col min="2307" max="2307" width="5.5703125" style="44" customWidth="1"/>
    <col min="2308" max="2308" width="5.28515625" style="44" customWidth="1"/>
    <col min="2309" max="2309" width="44.7109375" style="44" customWidth="1"/>
    <col min="2310" max="2310" width="15.85546875" style="44" bestFit="1" customWidth="1"/>
    <col min="2311" max="2311" width="17.28515625" style="44" customWidth="1"/>
    <col min="2312" max="2312" width="16.7109375" style="44" customWidth="1"/>
    <col min="2313" max="2313" width="11.42578125" style="44"/>
    <col min="2314" max="2314" width="16.28515625" style="44" bestFit="1" customWidth="1"/>
    <col min="2315" max="2315" width="21.7109375" style="44" bestFit="1" customWidth="1"/>
    <col min="2316" max="2560" width="11.42578125" style="44"/>
    <col min="2561" max="2562" width="4.28515625" style="44" customWidth="1"/>
    <col min="2563" max="2563" width="5.5703125" style="44" customWidth="1"/>
    <col min="2564" max="2564" width="5.28515625" style="44" customWidth="1"/>
    <col min="2565" max="2565" width="44.7109375" style="44" customWidth="1"/>
    <col min="2566" max="2566" width="15.85546875" style="44" bestFit="1" customWidth="1"/>
    <col min="2567" max="2567" width="17.28515625" style="44" customWidth="1"/>
    <col min="2568" max="2568" width="16.7109375" style="44" customWidth="1"/>
    <col min="2569" max="2569" width="11.42578125" style="44"/>
    <col min="2570" max="2570" width="16.28515625" style="44" bestFit="1" customWidth="1"/>
    <col min="2571" max="2571" width="21.7109375" style="44" bestFit="1" customWidth="1"/>
    <col min="2572" max="2816" width="11.42578125" style="44"/>
    <col min="2817" max="2818" width="4.28515625" style="44" customWidth="1"/>
    <col min="2819" max="2819" width="5.5703125" style="44" customWidth="1"/>
    <col min="2820" max="2820" width="5.28515625" style="44" customWidth="1"/>
    <col min="2821" max="2821" width="44.7109375" style="44" customWidth="1"/>
    <col min="2822" max="2822" width="15.85546875" style="44" bestFit="1" customWidth="1"/>
    <col min="2823" max="2823" width="17.28515625" style="44" customWidth="1"/>
    <col min="2824" max="2824" width="16.7109375" style="44" customWidth="1"/>
    <col min="2825" max="2825" width="11.42578125" style="44"/>
    <col min="2826" max="2826" width="16.28515625" style="44" bestFit="1" customWidth="1"/>
    <col min="2827" max="2827" width="21.7109375" style="44" bestFit="1" customWidth="1"/>
    <col min="2828" max="3072" width="11.42578125" style="44"/>
    <col min="3073" max="3074" width="4.28515625" style="44" customWidth="1"/>
    <col min="3075" max="3075" width="5.5703125" style="44" customWidth="1"/>
    <col min="3076" max="3076" width="5.28515625" style="44" customWidth="1"/>
    <col min="3077" max="3077" width="44.7109375" style="44" customWidth="1"/>
    <col min="3078" max="3078" width="15.85546875" style="44" bestFit="1" customWidth="1"/>
    <col min="3079" max="3079" width="17.28515625" style="44" customWidth="1"/>
    <col min="3080" max="3080" width="16.7109375" style="44" customWidth="1"/>
    <col min="3081" max="3081" width="11.42578125" style="44"/>
    <col min="3082" max="3082" width="16.28515625" style="44" bestFit="1" customWidth="1"/>
    <col min="3083" max="3083" width="21.7109375" style="44" bestFit="1" customWidth="1"/>
    <col min="3084" max="3328" width="11.42578125" style="44"/>
    <col min="3329" max="3330" width="4.28515625" style="44" customWidth="1"/>
    <col min="3331" max="3331" width="5.5703125" style="44" customWidth="1"/>
    <col min="3332" max="3332" width="5.28515625" style="44" customWidth="1"/>
    <col min="3333" max="3333" width="44.7109375" style="44" customWidth="1"/>
    <col min="3334" max="3334" width="15.85546875" style="44" bestFit="1" customWidth="1"/>
    <col min="3335" max="3335" width="17.28515625" style="44" customWidth="1"/>
    <col min="3336" max="3336" width="16.7109375" style="44" customWidth="1"/>
    <col min="3337" max="3337" width="11.42578125" style="44"/>
    <col min="3338" max="3338" width="16.28515625" style="44" bestFit="1" customWidth="1"/>
    <col min="3339" max="3339" width="21.7109375" style="44" bestFit="1" customWidth="1"/>
    <col min="3340" max="3584" width="11.42578125" style="44"/>
    <col min="3585" max="3586" width="4.28515625" style="44" customWidth="1"/>
    <col min="3587" max="3587" width="5.5703125" style="44" customWidth="1"/>
    <col min="3588" max="3588" width="5.28515625" style="44" customWidth="1"/>
    <col min="3589" max="3589" width="44.7109375" style="44" customWidth="1"/>
    <col min="3590" max="3590" width="15.85546875" style="44" bestFit="1" customWidth="1"/>
    <col min="3591" max="3591" width="17.28515625" style="44" customWidth="1"/>
    <col min="3592" max="3592" width="16.7109375" style="44" customWidth="1"/>
    <col min="3593" max="3593" width="11.42578125" style="44"/>
    <col min="3594" max="3594" width="16.28515625" style="44" bestFit="1" customWidth="1"/>
    <col min="3595" max="3595" width="21.7109375" style="44" bestFit="1" customWidth="1"/>
    <col min="3596" max="3840" width="11.42578125" style="44"/>
    <col min="3841" max="3842" width="4.28515625" style="44" customWidth="1"/>
    <col min="3843" max="3843" width="5.5703125" style="44" customWidth="1"/>
    <col min="3844" max="3844" width="5.28515625" style="44" customWidth="1"/>
    <col min="3845" max="3845" width="44.7109375" style="44" customWidth="1"/>
    <col min="3846" max="3846" width="15.85546875" style="44" bestFit="1" customWidth="1"/>
    <col min="3847" max="3847" width="17.28515625" style="44" customWidth="1"/>
    <col min="3848" max="3848" width="16.7109375" style="44" customWidth="1"/>
    <col min="3849" max="3849" width="11.42578125" style="44"/>
    <col min="3850" max="3850" width="16.28515625" style="44" bestFit="1" customWidth="1"/>
    <col min="3851" max="3851" width="21.7109375" style="44" bestFit="1" customWidth="1"/>
    <col min="3852" max="4096" width="11.42578125" style="44"/>
    <col min="4097" max="4098" width="4.28515625" style="44" customWidth="1"/>
    <col min="4099" max="4099" width="5.5703125" style="44" customWidth="1"/>
    <col min="4100" max="4100" width="5.28515625" style="44" customWidth="1"/>
    <col min="4101" max="4101" width="44.7109375" style="44" customWidth="1"/>
    <col min="4102" max="4102" width="15.85546875" style="44" bestFit="1" customWidth="1"/>
    <col min="4103" max="4103" width="17.28515625" style="44" customWidth="1"/>
    <col min="4104" max="4104" width="16.7109375" style="44" customWidth="1"/>
    <col min="4105" max="4105" width="11.42578125" style="44"/>
    <col min="4106" max="4106" width="16.28515625" style="44" bestFit="1" customWidth="1"/>
    <col min="4107" max="4107" width="21.7109375" style="44" bestFit="1" customWidth="1"/>
    <col min="4108" max="4352" width="11.42578125" style="44"/>
    <col min="4353" max="4354" width="4.28515625" style="44" customWidth="1"/>
    <col min="4355" max="4355" width="5.5703125" style="44" customWidth="1"/>
    <col min="4356" max="4356" width="5.28515625" style="44" customWidth="1"/>
    <col min="4357" max="4357" width="44.7109375" style="44" customWidth="1"/>
    <col min="4358" max="4358" width="15.85546875" style="44" bestFit="1" customWidth="1"/>
    <col min="4359" max="4359" width="17.28515625" style="44" customWidth="1"/>
    <col min="4360" max="4360" width="16.7109375" style="44" customWidth="1"/>
    <col min="4361" max="4361" width="11.42578125" style="44"/>
    <col min="4362" max="4362" width="16.28515625" style="44" bestFit="1" customWidth="1"/>
    <col min="4363" max="4363" width="21.7109375" style="44" bestFit="1" customWidth="1"/>
    <col min="4364" max="4608" width="11.42578125" style="44"/>
    <col min="4609" max="4610" width="4.28515625" style="44" customWidth="1"/>
    <col min="4611" max="4611" width="5.5703125" style="44" customWidth="1"/>
    <col min="4612" max="4612" width="5.28515625" style="44" customWidth="1"/>
    <col min="4613" max="4613" width="44.7109375" style="44" customWidth="1"/>
    <col min="4614" max="4614" width="15.85546875" style="44" bestFit="1" customWidth="1"/>
    <col min="4615" max="4615" width="17.28515625" style="44" customWidth="1"/>
    <col min="4616" max="4616" width="16.7109375" style="44" customWidth="1"/>
    <col min="4617" max="4617" width="11.42578125" style="44"/>
    <col min="4618" max="4618" width="16.28515625" style="44" bestFit="1" customWidth="1"/>
    <col min="4619" max="4619" width="21.7109375" style="44" bestFit="1" customWidth="1"/>
    <col min="4620" max="4864" width="11.42578125" style="44"/>
    <col min="4865" max="4866" width="4.28515625" style="44" customWidth="1"/>
    <col min="4867" max="4867" width="5.5703125" style="44" customWidth="1"/>
    <col min="4868" max="4868" width="5.28515625" style="44" customWidth="1"/>
    <col min="4869" max="4869" width="44.7109375" style="44" customWidth="1"/>
    <col min="4870" max="4870" width="15.85546875" style="44" bestFit="1" customWidth="1"/>
    <col min="4871" max="4871" width="17.28515625" style="44" customWidth="1"/>
    <col min="4872" max="4872" width="16.7109375" style="44" customWidth="1"/>
    <col min="4873" max="4873" width="11.42578125" style="44"/>
    <col min="4874" max="4874" width="16.28515625" style="44" bestFit="1" customWidth="1"/>
    <col min="4875" max="4875" width="21.7109375" style="44" bestFit="1" customWidth="1"/>
    <col min="4876" max="5120" width="11.42578125" style="44"/>
    <col min="5121" max="5122" width="4.28515625" style="44" customWidth="1"/>
    <col min="5123" max="5123" width="5.5703125" style="44" customWidth="1"/>
    <col min="5124" max="5124" width="5.28515625" style="44" customWidth="1"/>
    <col min="5125" max="5125" width="44.7109375" style="44" customWidth="1"/>
    <col min="5126" max="5126" width="15.85546875" style="44" bestFit="1" customWidth="1"/>
    <col min="5127" max="5127" width="17.28515625" style="44" customWidth="1"/>
    <col min="5128" max="5128" width="16.7109375" style="44" customWidth="1"/>
    <col min="5129" max="5129" width="11.42578125" style="44"/>
    <col min="5130" max="5130" width="16.28515625" style="44" bestFit="1" customWidth="1"/>
    <col min="5131" max="5131" width="21.7109375" style="44" bestFit="1" customWidth="1"/>
    <col min="5132" max="5376" width="11.42578125" style="44"/>
    <col min="5377" max="5378" width="4.28515625" style="44" customWidth="1"/>
    <col min="5379" max="5379" width="5.5703125" style="44" customWidth="1"/>
    <col min="5380" max="5380" width="5.28515625" style="44" customWidth="1"/>
    <col min="5381" max="5381" width="44.7109375" style="44" customWidth="1"/>
    <col min="5382" max="5382" width="15.85546875" style="44" bestFit="1" customWidth="1"/>
    <col min="5383" max="5383" width="17.28515625" style="44" customWidth="1"/>
    <col min="5384" max="5384" width="16.7109375" style="44" customWidth="1"/>
    <col min="5385" max="5385" width="11.42578125" style="44"/>
    <col min="5386" max="5386" width="16.28515625" style="44" bestFit="1" customWidth="1"/>
    <col min="5387" max="5387" width="21.7109375" style="44" bestFit="1" customWidth="1"/>
    <col min="5388" max="5632" width="11.42578125" style="44"/>
    <col min="5633" max="5634" width="4.28515625" style="44" customWidth="1"/>
    <col min="5635" max="5635" width="5.5703125" style="44" customWidth="1"/>
    <col min="5636" max="5636" width="5.28515625" style="44" customWidth="1"/>
    <col min="5637" max="5637" width="44.7109375" style="44" customWidth="1"/>
    <col min="5638" max="5638" width="15.85546875" style="44" bestFit="1" customWidth="1"/>
    <col min="5639" max="5639" width="17.28515625" style="44" customWidth="1"/>
    <col min="5640" max="5640" width="16.7109375" style="44" customWidth="1"/>
    <col min="5641" max="5641" width="11.42578125" style="44"/>
    <col min="5642" max="5642" width="16.28515625" style="44" bestFit="1" customWidth="1"/>
    <col min="5643" max="5643" width="21.7109375" style="44" bestFit="1" customWidth="1"/>
    <col min="5644" max="5888" width="11.42578125" style="44"/>
    <col min="5889" max="5890" width="4.28515625" style="44" customWidth="1"/>
    <col min="5891" max="5891" width="5.5703125" style="44" customWidth="1"/>
    <col min="5892" max="5892" width="5.28515625" style="44" customWidth="1"/>
    <col min="5893" max="5893" width="44.7109375" style="44" customWidth="1"/>
    <col min="5894" max="5894" width="15.85546875" style="44" bestFit="1" customWidth="1"/>
    <col min="5895" max="5895" width="17.28515625" style="44" customWidth="1"/>
    <col min="5896" max="5896" width="16.7109375" style="44" customWidth="1"/>
    <col min="5897" max="5897" width="11.42578125" style="44"/>
    <col min="5898" max="5898" width="16.28515625" style="44" bestFit="1" customWidth="1"/>
    <col min="5899" max="5899" width="21.7109375" style="44" bestFit="1" customWidth="1"/>
    <col min="5900" max="6144" width="11.42578125" style="44"/>
    <col min="6145" max="6146" width="4.28515625" style="44" customWidth="1"/>
    <col min="6147" max="6147" width="5.5703125" style="44" customWidth="1"/>
    <col min="6148" max="6148" width="5.28515625" style="44" customWidth="1"/>
    <col min="6149" max="6149" width="44.7109375" style="44" customWidth="1"/>
    <col min="6150" max="6150" width="15.85546875" style="44" bestFit="1" customWidth="1"/>
    <col min="6151" max="6151" width="17.28515625" style="44" customWidth="1"/>
    <col min="6152" max="6152" width="16.7109375" style="44" customWidth="1"/>
    <col min="6153" max="6153" width="11.42578125" style="44"/>
    <col min="6154" max="6154" width="16.28515625" style="44" bestFit="1" customWidth="1"/>
    <col min="6155" max="6155" width="21.7109375" style="44" bestFit="1" customWidth="1"/>
    <col min="6156" max="6400" width="11.42578125" style="44"/>
    <col min="6401" max="6402" width="4.28515625" style="44" customWidth="1"/>
    <col min="6403" max="6403" width="5.5703125" style="44" customWidth="1"/>
    <col min="6404" max="6404" width="5.28515625" style="44" customWidth="1"/>
    <col min="6405" max="6405" width="44.7109375" style="44" customWidth="1"/>
    <col min="6406" max="6406" width="15.85546875" style="44" bestFit="1" customWidth="1"/>
    <col min="6407" max="6407" width="17.28515625" style="44" customWidth="1"/>
    <col min="6408" max="6408" width="16.7109375" style="44" customWidth="1"/>
    <col min="6409" max="6409" width="11.42578125" style="44"/>
    <col min="6410" max="6410" width="16.28515625" style="44" bestFit="1" customWidth="1"/>
    <col min="6411" max="6411" width="21.7109375" style="44" bestFit="1" customWidth="1"/>
    <col min="6412" max="6656" width="11.42578125" style="44"/>
    <col min="6657" max="6658" width="4.28515625" style="44" customWidth="1"/>
    <col min="6659" max="6659" width="5.5703125" style="44" customWidth="1"/>
    <col min="6660" max="6660" width="5.28515625" style="44" customWidth="1"/>
    <col min="6661" max="6661" width="44.7109375" style="44" customWidth="1"/>
    <col min="6662" max="6662" width="15.85546875" style="44" bestFit="1" customWidth="1"/>
    <col min="6663" max="6663" width="17.28515625" style="44" customWidth="1"/>
    <col min="6664" max="6664" width="16.7109375" style="44" customWidth="1"/>
    <col min="6665" max="6665" width="11.42578125" style="44"/>
    <col min="6666" max="6666" width="16.28515625" style="44" bestFit="1" customWidth="1"/>
    <col min="6667" max="6667" width="21.7109375" style="44" bestFit="1" customWidth="1"/>
    <col min="6668" max="6912" width="11.42578125" style="44"/>
    <col min="6913" max="6914" width="4.28515625" style="44" customWidth="1"/>
    <col min="6915" max="6915" width="5.5703125" style="44" customWidth="1"/>
    <col min="6916" max="6916" width="5.28515625" style="44" customWidth="1"/>
    <col min="6917" max="6917" width="44.7109375" style="44" customWidth="1"/>
    <col min="6918" max="6918" width="15.85546875" style="44" bestFit="1" customWidth="1"/>
    <col min="6919" max="6919" width="17.28515625" style="44" customWidth="1"/>
    <col min="6920" max="6920" width="16.7109375" style="44" customWidth="1"/>
    <col min="6921" max="6921" width="11.42578125" style="44"/>
    <col min="6922" max="6922" width="16.28515625" style="44" bestFit="1" customWidth="1"/>
    <col min="6923" max="6923" width="21.7109375" style="44" bestFit="1" customWidth="1"/>
    <col min="6924" max="7168" width="11.42578125" style="44"/>
    <col min="7169" max="7170" width="4.28515625" style="44" customWidth="1"/>
    <col min="7171" max="7171" width="5.5703125" style="44" customWidth="1"/>
    <col min="7172" max="7172" width="5.28515625" style="44" customWidth="1"/>
    <col min="7173" max="7173" width="44.7109375" style="44" customWidth="1"/>
    <col min="7174" max="7174" width="15.85546875" style="44" bestFit="1" customWidth="1"/>
    <col min="7175" max="7175" width="17.28515625" style="44" customWidth="1"/>
    <col min="7176" max="7176" width="16.7109375" style="44" customWidth="1"/>
    <col min="7177" max="7177" width="11.42578125" style="44"/>
    <col min="7178" max="7178" width="16.28515625" style="44" bestFit="1" customWidth="1"/>
    <col min="7179" max="7179" width="21.7109375" style="44" bestFit="1" customWidth="1"/>
    <col min="7180" max="7424" width="11.42578125" style="44"/>
    <col min="7425" max="7426" width="4.28515625" style="44" customWidth="1"/>
    <col min="7427" max="7427" width="5.5703125" style="44" customWidth="1"/>
    <col min="7428" max="7428" width="5.28515625" style="44" customWidth="1"/>
    <col min="7429" max="7429" width="44.7109375" style="44" customWidth="1"/>
    <col min="7430" max="7430" width="15.85546875" style="44" bestFit="1" customWidth="1"/>
    <col min="7431" max="7431" width="17.28515625" style="44" customWidth="1"/>
    <col min="7432" max="7432" width="16.7109375" style="44" customWidth="1"/>
    <col min="7433" max="7433" width="11.42578125" style="44"/>
    <col min="7434" max="7434" width="16.28515625" style="44" bestFit="1" customWidth="1"/>
    <col min="7435" max="7435" width="21.7109375" style="44" bestFit="1" customWidth="1"/>
    <col min="7436" max="7680" width="11.42578125" style="44"/>
    <col min="7681" max="7682" width="4.28515625" style="44" customWidth="1"/>
    <col min="7683" max="7683" width="5.5703125" style="44" customWidth="1"/>
    <col min="7684" max="7684" width="5.28515625" style="44" customWidth="1"/>
    <col min="7685" max="7685" width="44.7109375" style="44" customWidth="1"/>
    <col min="7686" max="7686" width="15.85546875" style="44" bestFit="1" customWidth="1"/>
    <col min="7687" max="7687" width="17.28515625" style="44" customWidth="1"/>
    <col min="7688" max="7688" width="16.7109375" style="44" customWidth="1"/>
    <col min="7689" max="7689" width="11.42578125" style="44"/>
    <col min="7690" max="7690" width="16.28515625" style="44" bestFit="1" customWidth="1"/>
    <col min="7691" max="7691" width="21.7109375" style="44" bestFit="1" customWidth="1"/>
    <col min="7692" max="7936" width="11.42578125" style="44"/>
    <col min="7937" max="7938" width="4.28515625" style="44" customWidth="1"/>
    <col min="7939" max="7939" width="5.5703125" style="44" customWidth="1"/>
    <col min="7940" max="7940" width="5.28515625" style="44" customWidth="1"/>
    <col min="7941" max="7941" width="44.7109375" style="44" customWidth="1"/>
    <col min="7942" max="7942" width="15.85546875" style="44" bestFit="1" customWidth="1"/>
    <col min="7943" max="7943" width="17.28515625" style="44" customWidth="1"/>
    <col min="7944" max="7944" width="16.7109375" style="44" customWidth="1"/>
    <col min="7945" max="7945" width="11.42578125" style="44"/>
    <col min="7946" max="7946" width="16.28515625" style="44" bestFit="1" customWidth="1"/>
    <col min="7947" max="7947" width="21.7109375" style="44" bestFit="1" customWidth="1"/>
    <col min="7948" max="8192" width="11.42578125" style="44"/>
    <col min="8193" max="8194" width="4.28515625" style="44" customWidth="1"/>
    <col min="8195" max="8195" width="5.5703125" style="44" customWidth="1"/>
    <col min="8196" max="8196" width="5.28515625" style="44" customWidth="1"/>
    <col min="8197" max="8197" width="44.7109375" style="44" customWidth="1"/>
    <col min="8198" max="8198" width="15.85546875" style="44" bestFit="1" customWidth="1"/>
    <col min="8199" max="8199" width="17.28515625" style="44" customWidth="1"/>
    <col min="8200" max="8200" width="16.7109375" style="44" customWidth="1"/>
    <col min="8201" max="8201" width="11.42578125" style="44"/>
    <col min="8202" max="8202" width="16.28515625" style="44" bestFit="1" customWidth="1"/>
    <col min="8203" max="8203" width="21.7109375" style="44" bestFit="1" customWidth="1"/>
    <col min="8204" max="8448" width="11.42578125" style="44"/>
    <col min="8449" max="8450" width="4.28515625" style="44" customWidth="1"/>
    <col min="8451" max="8451" width="5.5703125" style="44" customWidth="1"/>
    <col min="8452" max="8452" width="5.28515625" style="44" customWidth="1"/>
    <col min="8453" max="8453" width="44.7109375" style="44" customWidth="1"/>
    <col min="8454" max="8454" width="15.85546875" style="44" bestFit="1" customWidth="1"/>
    <col min="8455" max="8455" width="17.28515625" style="44" customWidth="1"/>
    <col min="8456" max="8456" width="16.7109375" style="44" customWidth="1"/>
    <col min="8457" max="8457" width="11.42578125" style="44"/>
    <col min="8458" max="8458" width="16.28515625" style="44" bestFit="1" customWidth="1"/>
    <col min="8459" max="8459" width="21.7109375" style="44" bestFit="1" customWidth="1"/>
    <col min="8460" max="8704" width="11.42578125" style="44"/>
    <col min="8705" max="8706" width="4.28515625" style="44" customWidth="1"/>
    <col min="8707" max="8707" width="5.5703125" style="44" customWidth="1"/>
    <col min="8708" max="8708" width="5.28515625" style="44" customWidth="1"/>
    <col min="8709" max="8709" width="44.7109375" style="44" customWidth="1"/>
    <col min="8710" max="8710" width="15.85546875" style="44" bestFit="1" customWidth="1"/>
    <col min="8711" max="8711" width="17.28515625" style="44" customWidth="1"/>
    <col min="8712" max="8712" width="16.7109375" style="44" customWidth="1"/>
    <col min="8713" max="8713" width="11.42578125" style="44"/>
    <col min="8714" max="8714" width="16.28515625" style="44" bestFit="1" customWidth="1"/>
    <col min="8715" max="8715" width="21.7109375" style="44" bestFit="1" customWidth="1"/>
    <col min="8716" max="8960" width="11.42578125" style="44"/>
    <col min="8961" max="8962" width="4.28515625" style="44" customWidth="1"/>
    <col min="8963" max="8963" width="5.5703125" style="44" customWidth="1"/>
    <col min="8964" max="8964" width="5.28515625" style="44" customWidth="1"/>
    <col min="8965" max="8965" width="44.7109375" style="44" customWidth="1"/>
    <col min="8966" max="8966" width="15.85546875" style="44" bestFit="1" customWidth="1"/>
    <col min="8967" max="8967" width="17.28515625" style="44" customWidth="1"/>
    <col min="8968" max="8968" width="16.7109375" style="44" customWidth="1"/>
    <col min="8969" max="8969" width="11.42578125" style="44"/>
    <col min="8970" max="8970" width="16.28515625" style="44" bestFit="1" customWidth="1"/>
    <col min="8971" max="8971" width="21.7109375" style="44" bestFit="1" customWidth="1"/>
    <col min="8972" max="9216" width="11.42578125" style="44"/>
    <col min="9217" max="9218" width="4.28515625" style="44" customWidth="1"/>
    <col min="9219" max="9219" width="5.5703125" style="44" customWidth="1"/>
    <col min="9220" max="9220" width="5.28515625" style="44" customWidth="1"/>
    <col min="9221" max="9221" width="44.7109375" style="44" customWidth="1"/>
    <col min="9222" max="9222" width="15.85546875" style="44" bestFit="1" customWidth="1"/>
    <col min="9223" max="9223" width="17.28515625" style="44" customWidth="1"/>
    <col min="9224" max="9224" width="16.7109375" style="44" customWidth="1"/>
    <col min="9225" max="9225" width="11.42578125" style="44"/>
    <col min="9226" max="9226" width="16.28515625" style="44" bestFit="1" customWidth="1"/>
    <col min="9227" max="9227" width="21.7109375" style="44" bestFit="1" customWidth="1"/>
    <col min="9228" max="9472" width="11.42578125" style="44"/>
    <col min="9473" max="9474" width="4.28515625" style="44" customWidth="1"/>
    <col min="9475" max="9475" width="5.5703125" style="44" customWidth="1"/>
    <col min="9476" max="9476" width="5.28515625" style="44" customWidth="1"/>
    <col min="9477" max="9477" width="44.7109375" style="44" customWidth="1"/>
    <col min="9478" max="9478" width="15.85546875" style="44" bestFit="1" customWidth="1"/>
    <col min="9479" max="9479" width="17.28515625" style="44" customWidth="1"/>
    <col min="9480" max="9480" width="16.7109375" style="44" customWidth="1"/>
    <col min="9481" max="9481" width="11.42578125" style="44"/>
    <col min="9482" max="9482" width="16.28515625" style="44" bestFit="1" customWidth="1"/>
    <col min="9483" max="9483" width="21.7109375" style="44" bestFit="1" customWidth="1"/>
    <col min="9484" max="9728" width="11.42578125" style="44"/>
    <col min="9729" max="9730" width="4.28515625" style="44" customWidth="1"/>
    <col min="9731" max="9731" width="5.5703125" style="44" customWidth="1"/>
    <col min="9732" max="9732" width="5.28515625" style="44" customWidth="1"/>
    <col min="9733" max="9733" width="44.7109375" style="44" customWidth="1"/>
    <col min="9734" max="9734" width="15.85546875" style="44" bestFit="1" customWidth="1"/>
    <col min="9735" max="9735" width="17.28515625" style="44" customWidth="1"/>
    <col min="9736" max="9736" width="16.7109375" style="44" customWidth="1"/>
    <col min="9737" max="9737" width="11.42578125" style="44"/>
    <col min="9738" max="9738" width="16.28515625" style="44" bestFit="1" customWidth="1"/>
    <col min="9739" max="9739" width="21.7109375" style="44" bestFit="1" customWidth="1"/>
    <col min="9740" max="9984" width="11.42578125" style="44"/>
    <col min="9985" max="9986" width="4.28515625" style="44" customWidth="1"/>
    <col min="9987" max="9987" width="5.5703125" style="44" customWidth="1"/>
    <col min="9988" max="9988" width="5.28515625" style="44" customWidth="1"/>
    <col min="9989" max="9989" width="44.7109375" style="44" customWidth="1"/>
    <col min="9990" max="9990" width="15.85546875" style="44" bestFit="1" customWidth="1"/>
    <col min="9991" max="9991" width="17.28515625" style="44" customWidth="1"/>
    <col min="9992" max="9992" width="16.7109375" style="44" customWidth="1"/>
    <col min="9993" max="9993" width="11.42578125" style="44"/>
    <col min="9994" max="9994" width="16.28515625" style="44" bestFit="1" customWidth="1"/>
    <col min="9995" max="9995" width="21.7109375" style="44" bestFit="1" customWidth="1"/>
    <col min="9996" max="10240" width="11.42578125" style="44"/>
    <col min="10241" max="10242" width="4.28515625" style="44" customWidth="1"/>
    <col min="10243" max="10243" width="5.5703125" style="44" customWidth="1"/>
    <col min="10244" max="10244" width="5.28515625" style="44" customWidth="1"/>
    <col min="10245" max="10245" width="44.7109375" style="44" customWidth="1"/>
    <col min="10246" max="10246" width="15.85546875" style="44" bestFit="1" customWidth="1"/>
    <col min="10247" max="10247" width="17.28515625" style="44" customWidth="1"/>
    <col min="10248" max="10248" width="16.7109375" style="44" customWidth="1"/>
    <col min="10249" max="10249" width="11.42578125" style="44"/>
    <col min="10250" max="10250" width="16.28515625" style="44" bestFit="1" customWidth="1"/>
    <col min="10251" max="10251" width="21.7109375" style="44" bestFit="1" customWidth="1"/>
    <col min="10252" max="10496" width="11.42578125" style="44"/>
    <col min="10497" max="10498" width="4.28515625" style="44" customWidth="1"/>
    <col min="10499" max="10499" width="5.5703125" style="44" customWidth="1"/>
    <col min="10500" max="10500" width="5.28515625" style="44" customWidth="1"/>
    <col min="10501" max="10501" width="44.7109375" style="44" customWidth="1"/>
    <col min="10502" max="10502" width="15.85546875" style="44" bestFit="1" customWidth="1"/>
    <col min="10503" max="10503" width="17.28515625" style="44" customWidth="1"/>
    <col min="10504" max="10504" width="16.7109375" style="44" customWidth="1"/>
    <col min="10505" max="10505" width="11.42578125" style="44"/>
    <col min="10506" max="10506" width="16.28515625" style="44" bestFit="1" customWidth="1"/>
    <col min="10507" max="10507" width="21.7109375" style="44" bestFit="1" customWidth="1"/>
    <col min="10508" max="10752" width="11.42578125" style="44"/>
    <col min="10753" max="10754" width="4.28515625" style="44" customWidth="1"/>
    <col min="10755" max="10755" width="5.5703125" style="44" customWidth="1"/>
    <col min="10756" max="10756" width="5.28515625" style="44" customWidth="1"/>
    <col min="10757" max="10757" width="44.7109375" style="44" customWidth="1"/>
    <col min="10758" max="10758" width="15.85546875" style="44" bestFit="1" customWidth="1"/>
    <col min="10759" max="10759" width="17.28515625" style="44" customWidth="1"/>
    <col min="10760" max="10760" width="16.7109375" style="44" customWidth="1"/>
    <col min="10761" max="10761" width="11.42578125" style="44"/>
    <col min="10762" max="10762" width="16.28515625" style="44" bestFit="1" customWidth="1"/>
    <col min="10763" max="10763" width="21.7109375" style="44" bestFit="1" customWidth="1"/>
    <col min="10764" max="11008" width="11.42578125" style="44"/>
    <col min="11009" max="11010" width="4.28515625" style="44" customWidth="1"/>
    <col min="11011" max="11011" width="5.5703125" style="44" customWidth="1"/>
    <col min="11012" max="11012" width="5.28515625" style="44" customWidth="1"/>
    <col min="11013" max="11013" width="44.7109375" style="44" customWidth="1"/>
    <col min="11014" max="11014" width="15.85546875" style="44" bestFit="1" customWidth="1"/>
    <col min="11015" max="11015" width="17.28515625" style="44" customWidth="1"/>
    <col min="11016" max="11016" width="16.7109375" style="44" customWidth="1"/>
    <col min="11017" max="11017" width="11.42578125" style="44"/>
    <col min="11018" max="11018" width="16.28515625" style="44" bestFit="1" customWidth="1"/>
    <col min="11019" max="11019" width="21.7109375" style="44" bestFit="1" customWidth="1"/>
    <col min="11020" max="11264" width="11.42578125" style="44"/>
    <col min="11265" max="11266" width="4.28515625" style="44" customWidth="1"/>
    <col min="11267" max="11267" width="5.5703125" style="44" customWidth="1"/>
    <col min="11268" max="11268" width="5.28515625" style="44" customWidth="1"/>
    <col min="11269" max="11269" width="44.7109375" style="44" customWidth="1"/>
    <col min="11270" max="11270" width="15.85546875" style="44" bestFit="1" customWidth="1"/>
    <col min="11271" max="11271" width="17.28515625" style="44" customWidth="1"/>
    <col min="11272" max="11272" width="16.7109375" style="44" customWidth="1"/>
    <col min="11273" max="11273" width="11.42578125" style="44"/>
    <col min="11274" max="11274" width="16.28515625" style="44" bestFit="1" customWidth="1"/>
    <col min="11275" max="11275" width="21.7109375" style="44" bestFit="1" customWidth="1"/>
    <col min="11276" max="11520" width="11.42578125" style="44"/>
    <col min="11521" max="11522" width="4.28515625" style="44" customWidth="1"/>
    <col min="11523" max="11523" width="5.5703125" style="44" customWidth="1"/>
    <col min="11524" max="11524" width="5.28515625" style="44" customWidth="1"/>
    <col min="11525" max="11525" width="44.7109375" style="44" customWidth="1"/>
    <col min="11526" max="11526" width="15.85546875" style="44" bestFit="1" customWidth="1"/>
    <col min="11527" max="11527" width="17.28515625" style="44" customWidth="1"/>
    <col min="11528" max="11528" width="16.7109375" style="44" customWidth="1"/>
    <col min="11529" max="11529" width="11.42578125" style="44"/>
    <col min="11530" max="11530" width="16.28515625" style="44" bestFit="1" customWidth="1"/>
    <col min="11531" max="11531" width="21.7109375" style="44" bestFit="1" customWidth="1"/>
    <col min="11532" max="11776" width="11.42578125" style="44"/>
    <col min="11777" max="11778" width="4.28515625" style="44" customWidth="1"/>
    <col min="11779" max="11779" width="5.5703125" style="44" customWidth="1"/>
    <col min="11780" max="11780" width="5.28515625" style="44" customWidth="1"/>
    <col min="11781" max="11781" width="44.7109375" style="44" customWidth="1"/>
    <col min="11782" max="11782" width="15.85546875" style="44" bestFit="1" customWidth="1"/>
    <col min="11783" max="11783" width="17.28515625" style="44" customWidth="1"/>
    <col min="11784" max="11784" width="16.7109375" style="44" customWidth="1"/>
    <col min="11785" max="11785" width="11.42578125" style="44"/>
    <col min="11786" max="11786" width="16.28515625" style="44" bestFit="1" customWidth="1"/>
    <col min="11787" max="11787" width="21.7109375" style="44" bestFit="1" customWidth="1"/>
    <col min="11788" max="12032" width="11.42578125" style="44"/>
    <col min="12033" max="12034" width="4.28515625" style="44" customWidth="1"/>
    <col min="12035" max="12035" width="5.5703125" style="44" customWidth="1"/>
    <col min="12036" max="12036" width="5.28515625" style="44" customWidth="1"/>
    <col min="12037" max="12037" width="44.7109375" style="44" customWidth="1"/>
    <col min="12038" max="12038" width="15.85546875" style="44" bestFit="1" customWidth="1"/>
    <col min="12039" max="12039" width="17.28515625" style="44" customWidth="1"/>
    <col min="12040" max="12040" width="16.7109375" style="44" customWidth="1"/>
    <col min="12041" max="12041" width="11.42578125" style="44"/>
    <col min="12042" max="12042" width="16.28515625" style="44" bestFit="1" customWidth="1"/>
    <col min="12043" max="12043" width="21.7109375" style="44" bestFit="1" customWidth="1"/>
    <col min="12044" max="12288" width="11.42578125" style="44"/>
    <col min="12289" max="12290" width="4.28515625" style="44" customWidth="1"/>
    <col min="12291" max="12291" width="5.5703125" style="44" customWidth="1"/>
    <col min="12292" max="12292" width="5.28515625" style="44" customWidth="1"/>
    <col min="12293" max="12293" width="44.7109375" style="44" customWidth="1"/>
    <col min="12294" max="12294" width="15.85546875" style="44" bestFit="1" customWidth="1"/>
    <col min="12295" max="12295" width="17.28515625" style="44" customWidth="1"/>
    <col min="12296" max="12296" width="16.7109375" style="44" customWidth="1"/>
    <col min="12297" max="12297" width="11.42578125" style="44"/>
    <col min="12298" max="12298" width="16.28515625" style="44" bestFit="1" customWidth="1"/>
    <col min="12299" max="12299" width="21.7109375" style="44" bestFit="1" customWidth="1"/>
    <col min="12300" max="12544" width="11.42578125" style="44"/>
    <col min="12545" max="12546" width="4.28515625" style="44" customWidth="1"/>
    <col min="12547" max="12547" width="5.5703125" style="44" customWidth="1"/>
    <col min="12548" max="12548" width="5.28515625" style="44" customWidth="1"/>
    <col min="12549" max="12549" width="44.7109375" style="44" customWidth="1"/>
    <col min="12550" max="12550" width="15.85546875" style="44" bestFit="1" customWidth="1"/>
    <col min="12551" max="12551" width="17.28515625" style="44" customWidth="1"/>
    <col min="12552" max="12552" width="16.7109375" style="44" customWidth="1"/>
    <col min="12553" max="12553" width="11.42578125" style="44"/>
    <col min="12554" max="12554" width="16.28515625" style="44" bestFit="1" customWidth="1"/>
    <col min="12555" max="12555" width="21.7109375" style="44" bestFit="1" customWidth="1"/>
    <col min="12556" max="12800" width="11.42578125" style="44"/>
    <col min="12801" max="12802" width="4.28515625" style="44" customWidth="1"/>
    <col min="12803" max="12803" width="5.5703125" style="44" customWidth="1"/>
    <col min="12804" max="12804" width="5.28515625" style="44" customWidth="1"/>
    <col min="12805" max="12805" width="44.7109375" style="44" customWidth="1"/>
    <col min="12806" max="12806" width="15.85546875" style="44" bestFit="1" customWidth="1"/>
    <col min="12807" max="12807" width="17.28515625" style="44" customWidth="1"/>
    <col min="12808" max="12808" width="16.7109375" style="44" customWidth="1"/>
    <col min="12809" max="12809" width="11.42578125" style="44"/>
    <col min="12810" max="12810" width="16.28515625" style="44" bestFit="1" customWidth="1"/>
    <col min="12811" max="12811" width="21.7109375" style="44" bestFit="1" customWidth="1"/>
    <col min="12812" max="13056" width="11.42578125" style="44"/>
    <col min="13057" max="13058" width="4.28515625" style="44" customWidth="1"/>
    <col min="13059" max="13059" width="5.5703125" style="44" customWidth="1"/>
    <col min="13060" max="13060" width="5.28515625" style="44" customWidth="1"/>
    <col min="13061" max="13061" width="44.7109375" style="44" customWidth="1"/>
    <col min="13062" max="13062" width="15.85546875" style="44" bestFit="1" customWidth="1"/>
    <col min="13063" max="13063" width="17.28515625" style="44" customWidth="1"/>
    <col min="13064" max="13064" width="16.7109375" style="44" customWidth="1"/>
    <col min="13065" max="13065" width="11.42578125" style="44"/>
    <col min="13066" max="13066" width="16.28515625" style="44" bestFit="1" customWidth="1"/>
    <col min="13067" max="13067" width="21.7109375" style="44" bestFit="1" customWidth="1"/>
    <col min="13068" max="13312" width="11.42578125" style="44"/>
    <col min="13313" max="13314" width="4.28515625" style="44" customWidth="1"/>
    <col min="13315" max="13315" width="5.5703125" style="44" customWidth="1"/>
    <col min="13316" max="13316" width="5.28515625" style="44" customWidth="1"/>
    <col min="13317" max="13317" width="44.7109375" style="44" customWidth="1"/>
    <col min="13318" max="13318" width="15.85546875" style="44" bestFit="1" customWidth="1"/>
    <col min="13319" max="13319" width="17.28515625" style="44" customWidth="1"/>
    <col min="13320" max="13320" width="16.7109375" style="44" customWidth="1"/>
    <col min="13321" max="13321" width="11.42578125" style="44"/>
    <col min="13322" max="13322" width="16.28515625" style="44" bestFit="1" customWidth="1"/>
    <col min="13323" max="13323" width="21.7109375" style="44" bestFit="1" customWidth="1"/>
    <col min="13324" max="13568" width="11.42578125" style="44"/>
    <col min="13569" max="13570" width="4.28515625" style="44" customWidth="1"/>
    <col min="13571" max="13571" width="5.5703125" style="44" customWidth="1"/>
    <col min="13572" max="13572" width="5.28515625" style="44" customWidth="1"/>
    <col min="13573" max="13573" width="44.7109375" style="44" customWidth="1"/>
    <col min="13574" max="13574" width="15.85546875" style="44" bestFit="1" customWidth="1"/>
    <col min="13575" max="13575" width="17.28515625" style="44" customWidth="1"/>
    <col min="13576" max="13576" width="16.7109375" style="44" customWidth="1"/>
    <col min="13577" max="13577" width="11.42578125" style="44"/>
    <col min="13578" max="13578" width="16.28515625" style="44" bestFit="1" customWidth="1"/>
    <col min="13579" max="13579" width="21.7109375" style="44" bestFit="1" customWidth="1"/>
    <col min="13580" max="13824" width="11.42578125" style="44"/>
    <col min="13825" max="13826" width="4.28515625" style="44" customWidth="1"/>
    <col min="13827" max="13827" width="5.5703125" style="44" customWidth="1"/>
    <col min="13828" max="13828" width="5.28515625" style="44" customWidth="1"/>
    <col min="13829" max="13829" width="44.7109375" style="44" customWidth="1"/>
    <col min="13830" max="13830" width="15.85546875" style="44" bestFit="1" customWidth="1"/>
    <col min="13831" max="13831" width="17.28515625" style="44" customWidth="1"/>
    <col min="13832" max="13832" width="16.7109375" style="44" customWidth="1"/>
    <col min="13833" max="13833" width="11.42578125" style="44"/>
    <col min="13834" max="13834" width="16.28515625" style="44" bestFit="1" customWidth="1"/>
    <col min="13835" max="13835" width="21.7109375" style="44" bestFit="1" customWidth="1"/>
    <col min="13836" max="14080" width="11.42578125" style="44"/>
    <col min="14081" max="14082" width="4.28515625" style="44" customWidth="1"/>
    <col min="14083" max="14083" width="5.5703125" style="44" customWidth="1"/>
    <col min="14084" max="14084" width="5.28515625" style="44" customWidth="1"/>
    <col min="14085" max="14085" width="44.7109375" style="44" customWidth="1"/>
    <col min="14086" max="14086" width="15.85546875" style="44" bestFit="1" customWidth="1"/>
    <col min="14087" max="14087" width="17.28515625" style="44" customWidth="1"/>
    <col min="14088" max="14088" width="16.7109375" style="44" customWidth="1"/>
    <col min="14089" max="14089" width="11.42578125" style="44"/>
    <col min="14090" max="14090" width="16.28515625" style="44" bestFit="1" customWidth="1"/>
    <col min="14091" max="14091" width="21.7109375" style="44" bestFit="1" customWidth="1"/>
    <col min="14092" max="14336" width="11.42578125" style="44"/>
    <col min="14337" max="14338" width="4.28515625" style="44" customWidth="1"/>
    <col min="14339" max="14339" width="5.5703125" style="44" customWidth="1"/>
    <col min="14340" max="14340" width="5.28515625" style="44" customWidth="1"/>
    <col min="14341" max="14341" width="44.7109375" style="44" customWidth="1"/>
    <col min="14342" max="14342" width="15.85546875" style="44" bestFit="1" customWidth="1"/>
    <col min="14343" max="14343" width="17.28515625" style="44" customWidth="1"/>
    <col min="14344" max="14344" width="16.7109375" style="44" customWidth="1"/>
    <col min="14345" max="14345" width="11.42578125" style="44"/>
    <col min="14346" max="14346" width="16.28515625" style="44" bestFit="1" customWidth="1"/>
    <col min="14347" max="14347" width="21.7109375" style="44" bestFit="1" customWidth="1"/>
    <col min="14348" max="14592" width="11.42578125" style="44"/>
    <col min="14593" max="14594" width="4.28515625" style="44" customWidth="1"/>
    <col min="14595" max="14595" width="5.5703125" style="44" customWidth="1"/>
    <col min="14596" max="14596" width="5.28515625" style="44" customWidth="1"/>
    <col min="14597" max="14597" width="44.7109375" style="44" customWidth="1"/>
    <col min="14598" max="14598" width="15.85546875" style="44" bestFit="1" customWidth="1"/>
    <col min="14599" max="14599" width="17.28515625" style="44" customWidth="1"/>
    <col min="14600" max="14600" width="16.7109375" style="44" customWidth="1"/>
    <col min="14601" max="14601" width="11.42578125" style="44"/>
    <col min="14602" max="14602" width="16.28515625" style="44" bestFit="1" customWidth="1"/>
    <col min="14603" max="14603" width="21.7109375" style="44" bestFit="1" customWidth="1"/>
    <col min="14604" max="14848" width="11.42578125" style="44"/>
    <col min="14849" max="14850" width="4.28515625" style="44" customWidth="1"/>
    <col min="14851" max="14851" width="5.5703125" style="44" customWidth="1"/>
    <col min="14852" max="14852" width="5.28515625" style="44" customWidth="1"/>
    <col min="14853" max="14853" width="44.7109375" style="44" customWidth="1"/>
    <col min="14854" max="14854" width="15.85546875" style="44" bestFit="1" customWidth="1"/>
    <col min="14855" max="14855" width="17.28515625" style="44" customWidth="1"/>
    <col min="14856" max="14856" width="16.7109375" style="44" customWidth="1"/>
    <col min="14857" max="14857" width="11.42578125" style="44"/>
    <col min="14858" max="14858" width="16.28515625" style="44" bestFit="1" customWidth="1"/>
    <col min="14859" max="14859" width="21.7109375" style="44" bestFit="1" customWidth="1"/>
    <col min="14860" max="15104" width="11.42578125" style="44"/>
    <col min="15105" max="15106" width="4.28515625" style="44" customWidth="1"/>
    <col min="15107" max="15107" width="5.5703125" style="44" customWidth="1"/>
    <col min="15108" max="15108" width="5.28515625" style="44" customWidth="1"/>
    <col min="15109" max="15109" width="44.7109375" style="44" customWidth="1"/>
    <col min="15110" max="15110" width="15.85546875" style="44" bestFit="1" customWidth="1"/>
    <col min="15111" max="15111" width="17.28515625" style="44" customWidth="1"/>
    <col min="15112" max="15112" width="16.7109375" style="44" customWidth="1"/>
    <col min="15113" max="15113" width="11.42578125" style="44"/>
    <col min="15114" max="15114" width="16.28515625" style="44" bestFit="1" customWidth="1"/>
    <col min="15115" max="15115" width="21.7109375" style="44" bestFit="1" customWidth="1"/>
    <col min="15116" max="15360" width="11.42578125" style="44"/>
    <col min="15361" max="15362" width="4.28515625" style="44" customWidth="1"/>
    <col min="15363" max="15363" width="5.5703125" style="44" customWidth="1"/>
    <col min="15364" max="15364" width="5.28515625" style="44" customWidth="1"/>
    <col min="15365" max="15365" width="44.7109375" style="44" customWidth="1"/>
    <col min="15366" max="15366" width="15.85546875" style="44" bestFit="1" customWidth="1"/>
    <col min="15367" max="15367" width="17.28515625" style="44" customWidth="1"/>
    <col min="15368" max="15368" width="16.7109375" style="44" customWidth="1"/>
    <col min="15369" max="15369" width="11.42578125" style="44"/>
    <col min="15370" max="15370" width="16.28515625" style="44" bestFit="1" customWidth="1"/>
    <col min="15371" max="15371" width="21.7109375" style="44" bestFit="1" customWidth="1"/>
    <col min="15372" max="15616" width="11.42578125" style="44"/>
    <col min="15617" max="15618" width="4.28515625" style="44" customWidth="1"/>
    <col min="15619" max="15619" width="5.5703125" style="44" customWidth="1"/>
    <col min="15620" max="15620" width="5.28515625" style="44" customWidth="1"/>
    <col min="15621" max="15621" width="44.7109375" style="44" customWidth="1"/>
    <col min="15622" max="15622" width="15.85546875" style="44" bestFit="1" customWidth="1"/>
    <col min="15623" max="15623" width="17.28515625" style="44" customWidth="1"/>
    <col min="15624" max="15624" width="16.7109375" style="44" customWidth="1"/>
    <col min="15625" max="15625" width="11.42578125" style="44"/>
    <col min="15626" max="15626" width="16.28515625" style="44" bestFit="1" customWidth="1"/>
    <col min="15627" max="15627" width="21.7109375" style="44" bestFit="1" customWidth="1"/>
    <col min="15628" max="15872" width="11.42578125" style="44"/>
    <col min="15873" max="15874" width="4.28515625" style="44" customWidth="1"/>
    <col min="15875" max="15875" width="5.5703125" style="44" customWidth="1"/>
    <col min="15876" max="15876" width="5.28515625" style="44" customWidth="1"/>
    <col min="15877" max="15877" width="44.7109375" style="44" customWidth="1"/>
    <col min="15878" max="15878" width="15.85546875" style="44" bestFit="1" customWidth="1"/>
    <col min="15879" max="15879" width="17.28515625" style="44" customWidth="1"/>
    <col min="15880" max="15880" width="16.7109375" style="44" customWidth="1"/>
    <col min="15881" max="15881" width="11.42578125" style="44"/>
    <col min="15882" max="15882" width="16.28515625" style="44" bestFit="1" customWidth="1"/>
    <col min="15883" max="15883" width="21.7109375" style="44" bestFit="1" customWidth="1"/>
    <col min="15884" max="16128" width="11.42578125" style="44"/>
    <col min="16129" max="16130" width="4.28515625" style="44" customWidth="1"/>
    <col min="16131" max="16131" width="5.5703125" style="44" customWidth="1"/>
    <col min="16132" max="16132" width="5.28515625" style="44" customWidth="1"/>
    <col min="16133" max="16133" width="44.7109375" style="44" customWidth="1"/>
    <col min="16134" max="16134" width="15.85546875" style="44" bestFit="1" customWidth="1"/>
    <col min="16135" max="16135" width="17.28515625" style="44" customWidth="1"/>
    <col min="16136" max="16136" width="16.7109375" style="44" customWidth="1"/>
    <col min="16137" max="16137" width="11.42578125" style="44"/>
    <col min="16138" max="16138" width="16.28515625" style="44" bestFit="1" customWidth="1"/>
    <col min="16139" max="16139" width="21.7109375" style="44" bestFit="1" customWidth="1"/>
    <col min="16140" max="16384" width="11.42578125" style="44"/>
  </cols>
  <sheetData>
    <row r="2" spans="1:10" ht="15" x14ac:dyDescent="0.25">
      <c r="A2" s="210"/>
      <c r="B2" s="210"/>
      <c r="C2" s="210"/>
      <c r="D2" s="210"/>
      <c r="E2" s="210"/>
      <c r="F2" s="210"/>
      <c r="G2" s="210"/>
      <c r="H2" s="210"/>
    </row>
    <row r="3" spans="1:10" ht="48" customHeight="1" x14ac:dyDescent="0.2">
      <c r="A3" s="211" t="s">
        <v>334</v>
      </c>
      <c r="B3" s="211"/>
      <c r="C3" s="211"/>
      <c r="D3" s="211"/>
      <c r="E3" s="211"/>
      <c r="F3" s="211"/>
      <c r="G3" s="211"/>
      <c r="H3" s="211"/>
    </row>
    <row r="4" spans="1:10" s="115" customFormat="1" ht="26.25" customHeight="1" x14ac:dyDescent="0.2">
      <c r="A4" s="211" t="s">
        <v>35</v>
      </c>
      <c r="B4" s="211"/>
      <c r="C4" s="211"/>
      <c r="D4" s="211"/>
      <c r="E4" s="211"/>
      <c r="F4" s="211"/>
      <c r="G4" s="212"/>
      <c r="H4" s="212"/>
    </row>
    <row r="5" spans="1:10" ht="15.75" customHeight="1" x14ac:dyDescent="0.25">
      <c r="A5" s="116"/>
      <c r="B5" s="117"/>
      <c r="C5" s="117"/>
      <c r="D5" s="117"/>
      <c r="E5" s="117"/>
    </row>
    <row r="6" spans="1:10" ht="27.75" customHeight="1" x14ac:dyDescent="0.25">
      <c r="A6" s="118"/>
      <c r="B6" s="119"/>
      <c r="C6" s="119"/>
      <c r="D6" s="120"/>
      <c r="E6" s="121"/>
      <c r="F6" s="122" t="s">
        <v>335</v>
      </c>
      <c r="G6" s="122" t="s">
        <v>336</v>
      </c>
      <c r="H6" s="123" t="s">
        <v>337</v>
      </c>
      <c r="I6" s="124"/>
    </row>
    <row r="7" spans="1:10" ht="27.75" customHeight="1" x14ac:dyDescent="0.25">
      <c r="A7" s="213" t="s">
        <v>36</v>
      </c>
      <c r="B7" s="205"/>
      <c r="C7" s="205"/>
      <c r="D7" s="205"/>
      <c r="E7" s="214"/>
      <c r="F7" s="195">
        <f>+F8+F9</f>
        <v>8239672.9699999997</v>
      </c>
      <c r="G7" s="195">
        <f>+G8+G9</f>
        <v>8239672.9699999997</v>
      </c>
      <c r="H7" s="195">
        <f>+H8+H9</f>
        <v>8239672.9699999997</v>
      </c>
      <c r="I7" s="126"/>
    </row>
    <row r="8" spans="1:10" ht="22.5" customHeight="1" x14ac:dyDescent="0.25">
      <c r="A8" s="202" t="s">
        <v>0</v>
      </c>
      <c r="B8" s="203"/>
      <c r="C8" s="203"/>
      <c r="D8" s="203"/>
      <c r="E8" s="215"/>
      <c r="F8" s="193">
        <v>8236672.9699999997</v>
      </c>
      <c r="G8" s="193">
        <v>8236672.9699999997</v>
      </c>
      <c r="H8" s="193">
        <v>8236672.9699999997</v>
      </c>
    </row>
    <row r="9" spans="1:10" ht="22.5" customHeight="1" x14ac:dyDescent="0.25">
      <c r="A9" s="216" t="s">
        <v>296</v>
      </c>
      <c r="B9" s="215"/>
      <c r="C9" s="215"/>
      <c r="D9" s="215"/>
      <c r="E9" s="215"/>
      <c r="F9" s="192">
        <v>3000</v>
      </c>
      <c r="G9" s="192">
        <v>3000</v>
      </c>
      <c r="H9" s="192">
        <v>3000</v>
      </c>
    </row>
    <row r="10" spans="1:10" ht="22.5" customHeight="1" x14ac:dyDescent="0.25">
      <c r="A10" s="127" t="s">
        <v>37</v>
      </c>
      <c r="B10" s="128"/>
      <c r="C10" s="128"/>
      <c r="D10" s="128"/>
      <c r="E10" s="128"/>
      <c r="F10" s="195">
        <f>+F11+F12</f>
        <v>8239672.9699999997</v>
      </c>
      <c r="G10" s="195">
        <f>+G11+G12</f>
        <v>8239672.9699999997</v>
      </c>
      <c r="H10" s="195">
        <f>+H11+H12</f>
        <v>8239672.9699999997</v>
      </c>
    </row>
    <row r="11" spans="1:10" ht="22.5" customHeight="1" x14ac:dyDescent="0.25">
      <c r="A11" s="206" t="s">
        <v>1</v>
      </c>
      <c r="B11" s="203"/>
      <c r="C11" s="203"/>
      <c r="D11" s="203"/>
      <c r="E11" s="217"/>
      <c r="F11" s="196">
        <v>8236672.9699999997</v>
      </c>
      <c r="G11" s="196">
        <v>8236672.9699999997</v>
      </c>
      <c r="H11" s="196">
        <v>8236672.9699999997</v>
      </c>
      <c r="I11" s="29"/>
      <c r="J11" s="29"/>
    </row>
    <row r="12" spans="1:10" ht="22.5" customHeight="1" x14ac:dyDescent="0.25">
      <c r="A12" s="218" t="s">
        <v>338</v>
      </c>
      <c r="B12" s="215"/>
      <c r="C12" s="215"/>
      <c r="D12" s="215"/>
      <c r="E12" s="215"/>
      <c r="F12" s="129">
        <v>3000</v>
      </c>
      <c r="G12" s="129">
        <v>3000</v>
      </c>
      <c r="H12" s="129">
        <v>3000</v>
      </c>
      <c r="I12" s="29"/>
      <c r="J12" s="29"/>
    </row>
    <row r="13" spans="1:10" ht="22.5" customHeight="1" x14ac:dyDescent="0.25">
      <c r="A13" s="204" t="s">
        <v>2</v>
      </c>
      <c r="B13" s="205"/>
      <c r="C13" s="205"/>
      <c r="D13" s="205"/>
      <c r="E13" s="205"/>
      <c r="F13" s="194">
        <f>+F7-F10</f>
        <v>0</v>
      </c>
      <c r="G13" s="194">
        <f>+G7-G10</f>
        <v>0</v>
      </c>
      <c r="H13" s="194">
        <f>+H7-H10</f>
        <v>0</v>
      </c>
      <c r="J13" s="29"/>
    </row>
    <row r="14" spans="1:10" ht="25.5" customHeight="1" x14ac:dyDescent="0.2">
      <c r="A14" s="211"/>
      <c r="B14" s="200"/>
      <c r="C14" s="200"/>
      <c r="D14" s="200"/>
      <c r="E14" s="200"/>
      <c r="F14" s="201"/>
      <c r="G14" s="201"/>
      <c r="H14" s="201"/>
    </row>
    <row r="15" spans="1:10" ht="27.75" customHeight="1" x14ac:dyDescent="0.25">
      <c r="A15" s="118"/>
      <c r="B15" s="119"/>
      <c r="C15" s="119"/>
      <c r="D15" s="120"/>
      <c r="E15" s="121"/>
      <c r="F15" s="122" t="s">
        <v>335</v>
      </c>
      <c r="G15" s="122" t="s">
        <v>336</v>
      </c>
      <c r="H15" s="123" t="s">
        <v>337</v>
      </c>
      <c r="J15" s="29"/>
    </row>
    <row r="16" spans="1:10" ht="30.75" customHeight="1" x14ac:dyDescent="0.25">
      <c r="A16" s="219" t="s">
        <v>339</v>
      </c>
      <c r="B16" s="220"/>
      <c r="C16" s="220"/>
      <c r="D16" s="220"/>
      <c r="E16" s="221"/>
      <c r="F16" s="131"/>
      <c r="G16" s="131"/>
      <c r="H16" s="132"/>
      <c r="J16" s="29"/>
    </row>
    <row r="17" spans="1:11" ht="34.5" customHeight="1" x14ac:dyDescent="0.25">
      <c r="A17" s="207" t="s">
        <v>340</v>
      </c>
      <c r="B17" s="208"/>
      <c r="C17" s="208"/>
      <c r="D17" s="208"/>
      <c r="E17" s="209"/>
      <c r="F17" s="133"/>
      <c r="G17" s="133"/>
      <c r="H17" s="130"/>
      <c r="J17" s="29"/>
    </row>
    <row r="18" spans="1:11" s="134" customFormat="1" ht="25.5" customHeight="1" x14ac:dyDescent="0.25">
      <c r="A18" s="199"/>
      <c r="B18" s="200"/>
      <c r="C18" s="200"/>
      <c r="D18" s="200"/>
      <c r="E18" s="200"/>
      <c r="F18" s="201"/>
      <c r="G18" s="201"/>
      <c r="H18" s="201"/>
      <c r="J18" s="135"/>
    </row>
    <row r="19" spans="1:11" s="134" customFormat="1" ht="27.75" customHeight="1" x14ac:dyDescent="0.25">
      <c r="A19" s="118"/>
      <c r="B19" s="119"/>
      <c r="C19" s="119"/>
      <c r="D19" s="120"/>
      <c r="E19" s="121"/>
      <c r="F19" s="122" t="s">
        <v>335</v>
      </c>
      <c r="G19" s="122" t="s">
        <v>336</v>
      </c>
      <c r="H19" s="123" t="s">
        <v>337</v>
      </c>
      <c r="J19" s="135"/>
      <c r="K19" s="135"/>
    </row>
    <row r="20" spans="1:11" s="134" customFormat="1" ht="22.5" customHeight="1" x14ac:dyDescent="0.25">
      <c r="A20" s="202" t="s">
        <v>3</v>
      </c>
      <c r="B20" s="203"/>
      <c r="C20" s="203"/>
      <c r="D20" s="203"/>
      <c r="E20" s="203"/>
      <c r="F20" s="129"/>
      <c r="G20" s="129"/>
      <c r="H20" s="129"/>
      <c r="J20" s="135"/>
    </row>
    <row r="21" spans="1:11" s="134" customFormat="1" ht="33.75" customHeight="1" x14ac:dyDescent="0.25">
      <c r="A21" s="202" t="s">
        <v>4</v>
      </c>
      <c r="B21" s="203"/>
      <c r="C21" s="203"/>
      <c r="D21" s="203"/>
      <c r="E21" s="203"/>
      <c r="F21" s="129"/>
      <c r="G21" s="129"/>
      <c r="H21" s="129"/>
    </row>
    <row r="22" spans="1:11" s="134" customFormat="1" ht="22.5" customHeight="1" x14ac:dyDescent="0.25">
      <c r="A22" s="204" t="s">
        <v>5</v>
      </c>
      <c r="B22" s="205"/>
      <c r="C22" s="205"/>
      <c r="D22" s="205"/>
      <c r="E22" s="205"/>
      <c r="F22" s="125">
        <f>F20-F21</f>
        <v>0</v>
      </c>
      <c r="G22" s="125">
        <f>G20-G21</f>
        <v>0</v>
      </c>
      <c r="H22" s="125">
        <f>H20-H21</f>
        <v>0</v>
      </c>
      <c r="J22" s="136"/>
      <c r="K22" s="135"/>
    </row>
    <row r="23" spans="1:11" s="134" customFormat="1" ht="25.5" customHeight="1" x14ac:dyDescent="0.25">
      <c r="A23" s="199"/>
      <c r="B23" s="200"/>
      <c r="C23" s="200"/>
      <c r="D23" s="200"/>
      <c r="E23" s="200"/>
      <c r="F23" s="201"/>
      <c r="G23" s="201"/>
      <c r="H23" s="201"/>
    </row>
    <row r="24" spans="1:11" s="134" customFormat="1" ht="22.5" customHeight="1" x14ac:dyDescent="0.25">
      <c r="A24" s="206" t="s">
        <v>6</v>
      </c>
      <c r="B24" s="203"/>
      <c r="C24" s="203"/>
      <c r="D24" s="203"/>
      <c r="E24" s="203"/>
      <c r="F24" s="129">
        <f>IF((F13+F17+F22)&lt;&gt;0,"NESLAGANJE ZBROJA",(F13+F17+F22))</f>
        <v>0</v>
      </c>
      <c r="G24" s="129">
        <f>IF((G13+G17+G22)&lt;&gt;0,"NESLAGANJE ZBROJA",(G13+G17+G22))</f>
        <v>0</v>
      </c>
      <c r="H24" s="129">
        <f>IF((H13+H17+H22)&lt;&gt;0,"NESLAGANJE ZBROJA",(H13+H17+H22))</f>
        <v>0</v>
      </c>
    </row>
    <row r="25" spans="1:11" s="134" customFormat="1" ht="18" customHeight="1" x14ac:dyDescent="0.25">
      <c r="A25" s="137"/>
      <c r="B25" s="117"/>
      <c r="C25" s="117"/>
      <c r="D25" s="117"/>
      <c r="E25" s="117"/>
    </row>
    <row r="26" spans="1:11" ht="42" customHeight="1" x14ac:dyDescent="0.25">
      <c r="A26" s="197" t="s">
        <v>341</v>
      </c>
      <c r="B26" s="198"/>
      <c r="C26" s="198"/>
      <c r="D26" s="198"/>
      <c r="E26" s="198"/>
      <c r="F26" s="198"/>
      <c r="G26" s="198"/>
      <c r="H26" s="198"/>
    </row>
    <row r="27" spans="1:11" x14ac:dyDescent="0.2">
      <c r="E27" s="138"/>
    </row>
    <row r="31" spans="1:11" x14ac:dyDescent="0.2">
      <c r="F31" s="29"/>
      <c r="G31" s="29"/>
      <c r="H31" s="29"/>
    </row>
    <row r="32" spans="1:11" x14ac:dyDescent="0.2">
      <c r="F32" s="29"/>
      <c r="G32" s="29"/>
      <c r="H32" s="29"/>
    </row>
    <row r="33" spans="5:8" x14ac:dyDescent="0.2">
      <c r="E33" s="139"/>
      <c r="F33" s="31"/>
      <c r="G33" s="31"/>
      <c r="H33" s="31"/>
    </row>
    <row r="34" spans="5:8" x14ac:dyDescent="0.2">
      <c r="E34" s="139"/>
      <c r="F34" s="29"/>
      <c r="G34" s="29"/>
      <c r="H34" s="29"/>
    </row>
    <row r="35" spans="5:8" x14ac:dyDescent="0.2">
      <c r="E35" s="139"/>
      <c r="F35" s="29"/>
      <c r="G35" s="29"/>
      <c r="H35" s="29"/>
    </row>
    <row r="36" spans="5:8" x14ac:dyDescent="0.2">
      <c r="E36" s="139"/>
      <c r="F36" s="29"/>
      <c r="G36" s="29"/>
      <c r="H36" s="29"/>
    </row>
    <row r="37" spans="5:8" x14ac:dyDescent="0.2">
      <c r="E37" s="139"/>
      <c r="F37" s="29"/>
      <c r="G37" s="29"/>
      <c r="H37" s="29"/>
    </row>
    <row r="38" spans="5:8" x14ac:dyDescent="0.2">
      <c r="E38" s="139"/>
    </row>
    <row r="43" spans="5:8" x14ac:dyDescent="0.2">
      <c r="F43" s="29"/>
    </row>
    <row r="44" spans="5:8" x14ac:dyDescent="0.2">
      <c r="F44" s="29"/>
    </row>
    <row r="45" spans="5:8" x14ac:dyDescent="0.2">
      <c r="F45" s="29"/>
    </row>
  </sheetData>
  <mergeCells count="19">
    <mergeCell ref="A17:E17"/>
    <mergeCell ref="A2:H2"/>
    <mergeCell ref="A3:H3"/>
    <mergeCell ref="A4:H4"/>
    <mergeCell ref="A7:E7"/>
    <mergeCell ref="A8:E8"/>
    <mergeCell ref="A9:E9"/>
    <mergeCell ref="A11:E11"/>
    <mergeCell ref="A12:E12"/>
    <mergeCell ref="A13:E13"/>
    <mergeCell ref="A14:H14"/>
    <mergeCell ref="A16:E16"/>
    <mergeCell ref="A26:H26"/>
    <mergeCell ref="A18:H18"/>
    <mergeCell ref="A20:E20"/>
    <mergeCell ref="A21:E21"/>
    <mergeCell ref="A22:E22"/>
    <mergeCell ref="A23:H23"/>
    <mergeCell ref="A24:E24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showGridLines="0" topLeftCell="B97" zoomScaleNormal="100" workbookViewId="0">
      <selection activeCell="E40" sqref="E40:F40"/>
    </sheetView>
  </sheetViews>
  <sheetFormatPr defaultColWidth="9.140625" defaultRowHeight="12" x14ac:dyDescent="0.2"/>
  <cols>
    <col min="1" max="1" width="9.28515625" style="46" hidden="1" customWidth="1"/>
    <col min="2" max="2" width="11.28515625" style="53" customWidth="1"/>
    <col min="3" max="3" width="67" style="99" customWidth="1"/>
    <col min="4" max="6" width="15.7109375" style="63" customWidth="1"/>
    <col min="7" max="16384" width="9.140625" style="57"/>
  </cols>
  <sheetData>
    <row r="1" spans="1:6" ht="12.75" thickBot="1" x14ac:dyDescent="0.25">
      <c r="C1" s="222"/>
      <c r="D1" s="223"/>
      <c r="E1" s="223"/>
      <c r="F1" s="223"/>
    </row>
    <row r="2" spans="1:6" ht="39" thickBot="1" x14ac:dyDescent="0.25">
      <c r="A2" s="46" t="s">
        <v>42</v>
      </c>
      <c r="B2" s="56" t="s">
        <v>43</v>
      </c>
      <c r="C2" s="97" t="s">
        <v>19</v>
      </c>
      <c r="D2" s="58" t="s">
        <v>342</v>
      </c>
      <c r="E2" s="58" t="s">
        <v>300</v>
      </c>
      <c r="F2" s="58" t="s">
        <v>343</v>
      </c>
    </row>
    <row r="3" spans="1:6" s="49" customFormat="1" ht="12.75" x14ac:dyDescent="0.2">
      <c r="A3" s="47">
        <f>LEN(B3)</f>
        <v>1</v>
      </c>
      <c r="B3" s="54">
        <v>6</v>
      </c>
      <c r="C3" s="98" t="s">
        <v>231</v>
      </c>
      <c r="D3" s="48">
        <f>D4+D38+D55+D61+D70</f>
        <v>8236672.9699999997</v>
      </c>
      <c r="E3" s="48">
        <f>E4+E38+E55+E61+E70</f>
        <v>8236672.9699999997</v>
      </c>
      <c r="F3" s="48">
        <f>F4+F38+F55+F61+F70</f>
        <v>8236672.9699999997</v>
      </c>
    </row>
    <row r="4" spans="1:6" s="51" customFormat="1" ht="12.75" x14ac:dyDescent="0.2">
      <c r="A4" s="50">
        <f t="shared" ref="A4:A75" si="0">LEN(B4)</f>
        <v>2</v>
      </c>
      <c r="B4" s="54">
        <v>63</v>
      </c>
      <c r="C4" s="98" t="s">
        <v>232</v>
      </c>
      <c r="D4" s="48">
        <f>D5+D8+D11</f>
        <v>7250491</v>
      </c>
      <c r="E4" s="48">
        <f>E5+E8+E11</f>
        <v>7250491</v>
      </c>
      <c r="F4" s="48">
        <f>F5+F8+F11</f>
        <v>7250491</v>
      </c>
    </row>
    <row r="5" spans="1:6" s="51" customFormat="1" ht="12.75" x14ac:dyDescent="0.2">
      <c r="A5" s="50">
        <f t="shared" si="0"/>
        <v>3</v>
      </c>
      <c r="B5" s="54">
        <v>631</v>
      </c>
      <c r="C5" s="100" t="s">
        <v>233</v>
      </c>
      <c r="D5" s="89">
        <f t="shared" ref="D5:F6" si="1">D6</f>
        <v>0</v>
      </c>
      <c r="E5" s="89">
        <f t="shared" si="1"/>
        <v>0</v>
      </c>
      <c r="F5" s="89">
        <f t="shared" si="1"/>
        <v>0</v>
      </c>
    </row>
    <row r="6" spans="1:6" s="60" customFormat="1" ht="12.75" x14ac:dyDescent="0.2">
      <c r="A6" s="46">
        <f t="shared" si="0"/>
        <v>4</v>
      </c>
      <c r="B6" s="55">
        <v>6311</v>
      </c>
      <c r="C6" s="101" t="s">
        <v>234</v>
      </c>
      <c r="D6" s="59">
        <f t="shared" si="1"/>
        <v>0</v>
      </c>
      <c r="E6" s="59">
        <f t="shared" si="1"/>
        <v>0</v>
      </c>
      <c r="F6" s="59">
        <f t="shared" si="1"/>
        <v>0</v>
      </c>
    </row>
    <row r="7" spans="1:6" s="93" customFormat="1" ht="12.75" x14ac:dyDescent="0.2">
      <c r="A7" s="90">
        <f t="shared" si="0"/>
        <v>5</v>
      </c>
      <c r="B7" s="91">
        <v>63111</v>
      </c>
      <c r="C7" s="102" t="s">
        <v>235</v>
      </c>
      <c r="D7" s="92"/>
      <c r="E7" s="92"/>
      <c r="F7" s="92"/>
    </row>
    <row r="8" spans="1:6" s="51" customFormat="1" ht="12.75" x14ac:dyDescent="0.2">
      <c r="A8" s="50">
        <f t="shared" si="0"/>
        <v>3</v>
      </c>
      <c r="B8" s="54">
        <v>632</v>
      </c>
      <c r="C8" s="100" t="s">
        <v>236</v>
      </c>
      <c r="D8" s="89">
        <f>D9</f>
        <v>0</v>
      </c>
      <c r="E8" s="89">
        <f>E9</f>
        <v>0</v>
      </c>
      <c r="F8" s="89">
        <f>F9</f>
        <v>0</v>
      </c>
    </row>
    <row r="9" spans="1:6" s="60" customFormat="1" ht="12.75" x14ac:dyDescent="0.2">
      <c r="A9" s="46">
        <f t="shared" si="0"/>
        <v>4</v>
      </c>
      <c r="B9" s="55">
        <v>6321</v>
      </c>
      <c r="C9" s="101" t="s">
        <v>237</v>
      </c>
      <c r="D9" s="59">
        <f>SUM(D10)</f>
        <v>0</v>
      </c>
      <c r="E9" s="59">
        <f>SUM(E10)</f>
        <v>0</v>
      </c>
      <c r="F9" s="59">
        <f>SUM(F10)</f>
        <v>0</v>
      </c>
    </row>
    <row r="10" spans="1:6" s="93" customFormat="1" ht="12.75" x14ac:dyDescent="0.2">
      <c r="A10" s="90">
        <f t="shared" si="0"/>
        <v>5</v>
      </c>
      <c r="B10" s="91">
        <v>63211</v>
      </c>
      <c r="C10" s="102" t="s">
        <v>237</v>
      </c>
      <c r="D10" s="92"/>
      <c r="E10" s="92"/>
      <c r="F10" s="92"/>
    </row>
    <row r="11" spans="1:6" s="51" customFormat="1" ht="12.75" x14ac:dyDescent="0.2">
      <c r="A11" s="50">
        <f t="shared" si="0"/>
        <v>3</v>
      </c>
      <c r="B11" s="54">
        <v>636</v>
      </c>
      <c r="C11" s="100" t="s">
        <v>238</v>
      </c>
      <c r="D11" s="89">
        <f>D12+D15</f>
        <v>7250491</v>
      </c>
      <c r="E11" s="89">
        <f>E12+E15</f>
        <v>7250491</v>
      </c>
      <c r="F11" s="89">
        <f>F12+F15</f>
        <v>7250491</v>
      </c>
    </row>
    <row r="12" spans="1:6" s="60" customFormat="1" ht="12.75" x14ac:dyDescent="0.2">
      <c r="A12" s="46">
        <f t="shared" si="0"/>
        <v>4</v>
      </c>
      <c r="B12" s="55">
        <v>6361</v>
      </c>
      <c r="C12" s="101" t="s">
        <v>239</v>
      </c>
      <c r="D12" s="59">
        <f>D13+D14</f>
        <v>7250491</v>
      </c>
      <c r="E12" s="59">
        <f>E13+E14</f>
        <v>7250491</v>
      </c>
      <c r="F12" s="59">
        <f>F13+F14</f>
        <v>7250491</v>
      </c>
    </row>
    <row r="13" spans="1:6" s="93" customFormat="1" ht="24" x14ac:dyDescent="0.2">
      <c r="A13" s="90">
        <f t="shared" si="0"/>
        <v>5</v>
      </c>
      <c r="B13" s="55">
        <v>63612</v>
      </c>
      <c r="C13" s="188" t="s">
        <v>302</v>
      </c>
      <c r="D13" s="52">
        <v>7250491</v>
      </c>
      <c r="E13" s="52">
        <v>7250491</v>
      </c>
      <c r="F13" s="52">
        <v>7250491</v>
      </c>
    </row>
    <row r="14" spans="1:6" s="93" customFormat="1" ht="24" x14ac:dyDescent="0.2">
      <c r="A14" s="90"/>
      <c r="B14" s="55">
        <v>63613</v>
      </c>
      <c r="C14" s="188" t="s">
        <v>303</v>
      </c>
      <c r="D14" s="92"/>
      <c r="E14" s="92"/>
      <c r="F14" s="92"/>
    </row>
    <row r="15" spans="1:6" s="60" customFormat="1" ht="25.5" x14ac:dyDescent="0.2">
      <c r="A15" s="46">
        <f t="shared" si="0"/>
        <v>4</v>
      </c>
      <c r="B15" s="55">
        <v>6362</v>
      </c>
      <c r="C15" s="101" t="s">
        <v>240</v>
      </c>
      <c r="D15" s="59">
        <f>D16+D17</f>
        <v>0</v>
      </c>
      <c r="E15" s="59">
        <f>E16+E17</f>
        <v>0</v>
      </c>
      <c r="F15" s="59">
        <f>F16+F17</f>
        <v>0</v>
      </c>
    </row>
    <row r="16" spans="1:6" s="93" customFormat="1" ht="24" x14ac:dyDescent="0.2">
      <c r="A16" s="90">
        <f t="shared" si="0"/>
        <v>5</v>
      </c>
      <c r="B16" s="55">
        <v>63622</v>
      </c>
      <c r="C16" s="188" t="s">
        <v>304</v>
      </c>
      <c r="D16" s="92"/>
      <c r="E16" s="92"/>
      <c r="F16" s="92"/>
    </row>
    <row r="17" spans="1:6" s="93" customFormat="1" ht="24" x14ac:dyDescent="0.2">
      <c r="A17" s="90">
        <f t="shared" si="0"/>
        <v>5</v>
      </c>
      <c r="B17" s="55">
        <v>63623</v>
      </c>
      <c r="C17" s="188" t="s">
        <v>305</v>
      </c>
      <c r="D17" s="92"/>
      <c r="E17" s="92"/>
      <c r="F17" s="92"/>
    </row>
    <row r="18" spans="1:6" s="93" customFormat="1" ht="12.75" x14ac:dyDescent="0.2">
      <c r="A18" s="90">
        <f t="shared" si="0"/>
        <v>3</v>
      </c>
      <c r="B18" s="54">
        <v>638</v>
      </c>
      <c r="C18" s="100" t="s">
        <v>323</v>
      </c>
      <c r="D18" s="89">
        <f>D19+D24</f>
        <v>0</v>
      </c>
      <c r="E18" s="89">
        <f>E19+E24</f>
        <v>0</v>
      </c>
      <c r="F18" s="89">
        <f>F19+F24</f>
        <v>0</v>
      </c>
    </row>
    <row r="19" spans="1:6" s="93" customFormat="1" ht="12.75" x14ac:dyDescent="0.2">
      <c r="A19" s="46">
        <f t="shared" si="0"/>
        <v>4</v>
      </c>
      <c r="B19" s="55">
        <v>6381</v>
      </c>
      <c r="C19" s="101" t="s">
        <v>324</v>
      </c>
      <c r="D19" s="59">
        <f>D20+D21+D22+D23</f>
        <v>0</v>
      </c>
      <c r="E19" s="59">
        <f>E20+E21+E22+E23</f>
        <v>0</v>
      </c>
      <c r="F19" s="59">
        <f>F20+F21+F22+F23</f>
        <v>0</v>
      </c>
    </row>
    <row r="20" spans="1:6" s="93" customFormat="1" ht="12.75" x14ac:dyDescent="0.2">
      <c r="A20" s="90">
        <f t="shared" si="0"/>
        <v>5</v>
      </c>
      <c r="B20" s="55">
        <v>63811</v>
      </c>
      <c r="C20" s="188" t="s">
        <v>306</v>
      </c>
      <c r="D20" s="92"/>
      <c r="E20" s="92"/>
      <c r="F20" s="92"/>
    </row>
    <row r="21" spans="1:6" s="93" customFormat="1" ht="12.75" x14ac:dyDescent="0.2">
      <c r="A21" s="90">
        <f t="shared" si="0"/>
        <v>5</v>
      </c>
      <c r="B21" s="55">
        <v>63812</v>
      </c>
      <c r="C21" s="188" t="s">
        <v>307</v>
      </c>
      <c r="D21" s="92"/>
      <c r="E21" s="92"/>
      <c r="F21" s="92"/>
    </row>
    <row r="22" spans="1:6" s="93" customFormat="1" ht="24" x14ac:dyDescent="0.2">
      <c r="A22" s="90">
        <f t="shared" si="0"/>
        <v>5</v>
      </c>
      <c r="B22" s="55" t="s">
        <v>308</v>
      </c>
      <c r="C22" s="188" t="s">
        <v>309</v>
      </c>
      <c r="D22" s="92"/>
      <c r="E22" s="92"/>
      <c r="F22" s="92"/>
    </row>
    <row r="23" spans="1:6" s="93" customFormat="1" ht="12.75" x14ac:dyDescent="0.2">
      <c r="A23" s="90">
        <f t="shared" si="0"/>
        <v>5</v>
      </c>
      <c r="B23" s="55" t="s">
        <v>310</v>
      </c>
      <c r="C23" s="188" t="s">
        <v>311</v>
      </c>
      <c r="D23" s="92"/>
      <c r="E23" s="92"/>
      <c r="F23" s="92"/>
    </row>
    <row r="24" spans="1:6" s="93" customFormat="1" ht="12.75" x14ac:dyDescent="0.2">
      <c r="A24" s="90">
        <f t="shared" si="0"/>
        <v>4</v>
      </c>
      <c r="B24" s="55">
        <v>6382</v>
      </c>
      <c r="C24" s="101" t="s">
        <v>325</v>
      </c>
      <c r="D24" s="59">
        <f>D25+D26+D27+D28</f>
        <v>0</v>
      </c>
      <c r="E24" s="59">
        <f>E25+E26+E27+E28</f>
        <v>0</v>
      </c>
      <c r="F24" s="59">
        <f>F25+F26+F27+F28</f>
        <v>0</v>
      </c>
    </row>
    <row r="25" spans="1:6" s="93" customFormat="1" ht="12.75" x14ac:dyDescent="0.2">
      <c r="A25" s="90">
        <f t="shared" si="0"/>
        <v>5</v>
      </c>
      <c r="B25" s="55">
        <v>63821</v>
      </c>
      <c r="C25" s="188" t="s">
        <v>312</v>
      </c>
      <c r="D25" s="92"/>
      <c r="E25" s="92"/>
      <c r="F25" s="92"/>
    </row>
    <row r="26" spans="1:6" s="93" customFormat="1" ht="12.75" x14ac:dyDescent="0.2">
      <c r="A26" s="90">
        <f t="shared" si="0"/>
        <v>5</v>
      </c>
      <c r="B26" s="55">
        <v>63822</v>
      </c>
      <c r="C26" s="188" t="s">
        <v>313</v>
      </c>
      <c r="D26" s="92"/>
      <c r="E26" s="92"/>
      <c r="F26" s="92"/>
    </row>
    <row r="27" spans="1:6" s="93" customFormat="1" ht="24" x14ac:dyDescent="0.2">
      <c r="A27" s="90">
        <f t="shared" si="0"/>
        <v>5</v>
      </c>
      <c r="B27" s="55" t="s">
        <v>314</v>
      </c>
      <c r="C27" s="188" t="s">
        <v>315</v>
      </c>
      <c r="D27" s="92"/>
      <c r="E27" s="92"/>
      <c r="F27" s="92"/>
    </row>
    <row r="28" spans="1:6" s="93" customFormat="1" ht="24" x14ac:dyDescent="0.2">
      <c r="A28" s="90">
        <f t="shared" si="0"/>
        <v>5</v>
      </c>
      <c r="B28" s="91" t="s">
        <v>316</v>
      </c>
      <c r="C28" s="191" t="s">
        <v>317</v>
      </c>
      <c r="D28" s="92"/>
      <c r="E28" s="92"/>
      <c r="F28" s="92"/>
    </row>
    <row r="29" spans="1:6" s="93" customFormat="1" ht="12.75" x14ac:dyDescent="0.2">
      <c r="A29" s="90">
        <f t="shared" si="0"/>
        <v>3</v>
      </c>
      <c r="B29" s="54">
        <v>639</v>
      </c>
      <c r="C29" s="100" t="s">
        <v>318</v>
      </c>
      <c r="D29" s="89">
        <f>D30+D32+D34+D36</f>
        <v>0</v>
      </c>
      <c r="E29" s="89">
        <f>E30+E32+E34+E36</f>
        <v>0</v>
      </c>
      <c r="F29" s="89">
        <f>F30+F32+F34+F36</f>
        <v>0</v>
      </c>
    </row>
    <row r="30" spans="1:6" s="93" customFormat="1" ht="12.75" x14ac:dyDescent="0.2">
      <c r="A30" s="90">
        <f t="shared" si="0"/>
        <v>4</v>
      </c>
      <c r="B30" s="55">
        <v>6391</v>
      </c>
      <c r="C30" s="188" t="s">
        <v>319</v>
      </c>
      <c r="D30" s="59">
        <f>D31</f>
        <v>0</v>
      </c>
      <c r="E30" s="59">
        <f>E31</f>
        <v>0</v>
      </c>
      <c r="F30" s="59">
        <f>F31</f>
        <v>0</v>
      </c>
    </row>
    <row r="31" spans="1:6" s="93" customFormat="1" ht="12.75" x14ac:dyDescent="0.2">
      <c r="A31" s="90">
        <f t="shared" si="0"/>
        <v>5</v>
      </c>
      <c r="B31" s="55">
        <v>63911</v>
      </c>
      <c r="C31" s="188" t="s">
        <v>319</v>
      </c>
      <c r="D31" s="92"/>
      <c r="E31" s="92"/>
      <c r="F31" s="92"/>
    </row>
    <row r="32" spans="1:6" s="93" customFormat="1" ht="12.75" x14ac:dyDescent="0.2">
      <c r="A32" s="90">
        <f t="shared" si="0"/>
        <v>4</v>
      </c>
      <c r="B32" s="55">
        <v>3692</v>
      </c>
      <c r="C32" s="188" t="s">
        <v>320</v>
      </c>
      <c r="D32" s="59">
        <f>D33</f>
        <v>0</v>
      </c>
      <c r="E32" s="59">
        <f>E33</f>
        <v>0</v>
      </c>
      <c r="F32" s="59">
        <f>F33</f>
        <v>0</v>
      </c>
    </row>
    <row r="33" spans="1:6" s="93" customFormat="1" ht="12.75" x14ac:dyDescent="0.2">
      <c r="A33" s="90">
        <f t="shared" si="0"/>
        <v>5</v>
      </c>
      <c r="B33" s="55">
        <v>63921</v>
      </c>
      <c r="C33" s="188" t="s">
        <v>320</v>
      </c>
      <c r="D33" s="92"/>
      <c r="E33" s="92"/>
      <c r="F33" s="92"/>
    </row>
    <row r="34" spans="1:6" s="93" customFormat="1" ht="24" x14ac:dyDescent="0.2">
      <c r="A34" s="90">
        <f t="shared" si="0"/>
        <v>4</v>
      </c>
      <c r="B34" s="55">
        <v>6393</v>
      </c>
      <c r="C34" s="188" t="s">
        <v>321</v>
      </c>
      <c r="D34" s="59">
        <f>D35</f>
        <v>0</v>
      </c>
      <c r="E34" s="59">
        <f>E35</f>
        <v>0</v>
      </c>
      <c r="F34" s="59">
        <f>F35</f>
        <v>0</v>
      </c>
    </row>
    <row r="35" spans="1:6" s="93" customFormat="1" ht="24" x14ac:dyDescent="0.2">
      <c r="A35" s="90">
        <f t="shared" si="0"/>
        <v>5</v>
      </c>
      <c r="B35" s="55">
        <v>63931</v>
      </c>
      <c r="C35" s="188" t="s">
        <v>321</v>
      </c>
      <c r="D35" s="92"/>
      <c r="E35" s="92"/>
      <c r="F35" s="92"/>
    </row>
    <row r="36" spans="1:6" s="93" customFormat="1" ht="25.5" x14ac:dyDescent="0.2">
      <c r="A36" s="46">
        <f t="shared" si="0"/>
        <v>4</v>
      </c>
      <c r="B36" s="55">
        <v>6394</v>
      </c>
      <c r="C36" s="101" t="s">
        <v>322</v>
      </c>
      <c r="D36" s="59">
        <f>D37</f>
        <v>0</v>
      </c>
      <c r="E36" s="59">
        <f>E37</f>
        <v>0</v>
      </c>
      <c r="F36" s="59">
        <f>F37</f>
        <v>0</v>
      </c>
    </row>
    <row r="37" spans="1:6" s="93" customFormat="1" ht="24" x14ac:dyDescent="0.2">
      <c r="A37" s="90">
        <f t="shared" si="0"/>
        <v>5</v>
      </c>
      <c r="B37" s="55">
        <v>63941</v>
      </c>
      <c r="C37" s="188" t="s">
        <v>322</v>
      </c>
      <c r="D37" s="92"/>
      <c r="E37" s="92"/>
      <c r="F37" s="92"/>
    </row>
    <row r="38" spans="1:6" s="51" customFormat="1" ht="12.75" x14ac:dyDescent="0.2">
      <c r="A38" s="50">
        <f t="shared" si="0"/>
        <v>2</v>
      </c>
      <c r="B38" s="54">
        <v>64</v>
      </c>
      <c r="C38" s="98" t="s">
        <v>241</v>
      </c>
      <c r="D38" s="48">
        <f>D39+D47</f>
        <v>100</v>
      </c>
      <c r="E38" s="48">
        <f>E39+E47</f>
        <v>100</v>
      </c>
      <c r="F38" s="48">
        <f>F39+F47</f>
        <v>100</v>
      </c>
    </row>
    <row r="39" spans="1:6" s="51" customFormat="1" ht="12.75" x14ac:dyDescent="0.2">
      <c r="A39" s="50">
        <f t="shared" si="0"/>
        <v>3</v>
      </c>
      <c r="B39" s="54">
        <v>641</v>
      </c>
      <c r="C39" s="100" t="s">
        <v>242</v>
      </c>
      <c r="D39" s="89">
        <f>D40+D43+D45</f>
        <v>100</v>
      </c>
      <c r="E39" s="89">
        <f>E40+E43+E45</f>
        <v>100</v>
      </c>
      <c r="F39" s="89">
        <f>F40+F43+F45</f>
        <v>100</v>
      </c>
    </row>
    <row r="40" spans="1:6" s="60" customFormat="1" ht="12.75" x14ac:dyDescent="0.2">
      <c r="A40" s="46">
        <f t="shared" si="0"/>
        <v>4</v>
      </c>
      <c r="B40" s="55">
        <v>6413</v>
      </c>
      <c r="C40" s="101" t="s">
        <v>243</v>
      </c>
      <c r="D40" s="59">
        <f>D41+D42</f>
        <v>100</v>
      </c>
      <c r="E40" s="59">
        <f>E41+E42</f>
        <v>100</v>
      </c>
      <c r="F40" s="59">
        <f>F41+F42</f>
        <v>100</v>
      </c>
    </row>
    <row r="41" spans="1:6" s="93" customFormat="1" ht="12.75" x14ac:dyDescent="0.2">
      <c r="A41" s="90">
        <f t="shared" si="0"/>
        <v>5</v>
      </c>
      <c r="B41" s="55">
        <v>64131</v>
      </c>
      <c r="C41" s="102" t="s">
        <v>244</v>
      </c>
      <c r="D41" s="92"/>
      <c r="E41" s="92"/>
      <c r="F41" s="92"/>
    </row>
    <row r="42" spans="1:6" s="93" customFormat="1" ht="12.75" x14ac:dyDescent="0.2">
      <c r="A42" s="90">
        <f t="shared" si="0"/>
        <v>5</v>
      </c>
      <c r="B42" s="55">
        <v>64132</v>
      </c>
      <c r="C42" s="188" t="s">
        <v>245</v>
      </c>
      <c r="D42" s="52">
        <v>100</v>
      </c>
      <c r="E42" s="52">
        <v>100</v>
      </c>
      <c r="F42" s="52">
        <v>100</v>
      </c>
    </row>
    <row r="43" spans="1:6" s="60" customFormat="1" ht="12.75" x14ac:dyDescent="0.2">
      <c r="A43" s="46">
        <f t="shared" si="0"/>
        <v>4</v>
      </c>
      <c r="B43" s="55">
        <v>6415</v>
      </c>
      <c r="C43" s="101" t="s">
        <v>246</v>
      </c>
      <c r="D43" s="59">
        <f>D44</f>
        <v>0</v>
      </c>
      <c r="E43" s="59">
        <f>E44</f>
        <v>0</v>
      </c>
      <c r="F43" s="59">
        <f>F44</f>
        <v>0</v>
      </c>
    </row>
    <row r="44" spans="1:6" s="93" customFormat="1" ht="12.75" x14ac:dyDescent="0.2">
      <c r="A44" s="90">
        <f t="shared" si="0"/>
        <v>5</v>
      </c>
      <c r="B44" s="55">
        <v>64151</v>
      </c>
      <c r="C44" s="102" t="s">
        <v>247</v>
      </c>
      <c r="D44" s="92"/>
      <c r="E44" s="92"/>
      <c r="F44" s="92"/>
    </row>
    <row r="45" spans="1:6" s="60" customFormat="1" ht="12.75" x14ac:dyDescent="0.2">
      <c r="A45" s="46">
        <f t="shared" si="0"/>
        <v>4</v>
      </c>
      <c r="B45" s="55">
        <v>6419</v>
      </c>
      <c r="C45" s="101" t="s">
        <v>248</v>
      </c>
      <c r="D45" s="59">
        <f>D46</f>
        <v>0</v>
      </c>
      <c r="E45" s="59">
        <f>E46</f>
        <v>0</v>
      </c>
      <c r="F45" s="59">
        <f>F46</f>
        <v>0</v>
      </c>
    </row>
    <row r="46" spans="1:6" s="93" customFormat="1" ht="12.75" x14ac:dyDescent="0.2">
      <c r="A46" s="90">
        <f t="shared" si="0"/>
        <v>5</v>
      </c>
      <c r="B46" s="55">
        <v>64199</v>
      </c>
      <c r="C46" s="102" t="s">
        <v>248</v>
      </c>
      <c r="D46" s="92"/>
      <c r="E46" s="92"/>
      <c r="F46" s="92"/>
    </row>
    <row r="47" spans="1:6" s="51" customFormat="1" ht="12.75" x14ac:dyDescent="0.2">
      <c r="A47" s="50">
        <f t="shared" si="0"/>
        <v>3</v>
      </c>
      <c r="B47" s="54">
        <v>642</v>
      </c>
      <c r="C47" s="100" t="s">
        <v>249</v>
      </c>
      <c r="D47" s="89">
        <f>D48+D50+D53</f>
        <v>0</v>
      </c>
      <c r="E47" s="89">
        <f>E48+E50+E53</f>
        <v>0</v>
      </c>
      <c r="F47" s="89">
        <f>F48+F50+F53</f>
        <v>0</v>
      </c>
    </row>
    <row r="48" spans="1:6" s="62" customFormat="1" ht="12.75" x14ac:dyDescent="0.2">
      <c r="A48" s="46">
        <f t="shared" si="0"/>
        <v>4</v>
      </c>
      <c r="B48" s="55">
        <v>6421</v>
      </c>
      <c r="C48" s="101" t="s">
        <v>250</v>
      </c>
      <c r="D48" s="61">
        <f>SUM(D49:D49)</f>
        <v>0</v>
      </c>
      <c r="E48" s="61">
        <f>SUM(E49:E49)</f>
        <v>0</v>
      </c>
      <c r="F48" s="61">
        <f>SUM(F49:F49)</f>
        <v>0</v>
      </c>
    </row>
    <row r="49" spans="1:6" s="95" customFormat="1" ht="12.75" x14ac:dyDescent="0.2">
      <c r="A49" s="90">
        <f t="shared" si="0"/>
        <v>5</v>
      </c>
      <c r="B49" s="91">
        <v>64219</v>
      </c>
      <c r="C49" s="102" t="s">
        <v>251</v>
      </c>
      <c r="D49" s="94"/>
      <c r="E49" s="94"/>
      <c r="F49" s="94"/>
    </row>
    <row r="50" spans="1:6" s="60" customFormat="1" ht="12.75" x14ac:dyDescent="0.2">
      <c r="A50" s="46">
        <f t="shared" si="0"/>
        <v>4</v>
      </c>
      <c r="B50" s="55">
        <v>6422</v>
      </c>
      <c r="C50" s="101" t="s">
        <v>252</v>
      </c>
      <c r="D50" s="59">
        <f>SUM(D51:D52)</f>
        <v>0</v>
      </c>
      <c r="E50" s="59">
        <f>SUM(E51:E52)</f>
        <v>0</v>
      </c>
      <c r="F50" s="59">
        <f>SUM(F51:F52)</f>
        <v>0</v>
      </c>
    </row>
    <row r="51" spans="1:6" s="93" customFormat="1" ht="12.75" x14ac:dyDescent="0.2">
      <c r="A51" s="90">
        <f t="shared" si="0"/>
        <v>5</v>
      </c>
      <c r="B51" s="55">
        <v>64225</v>
      </c>
      <c r="C51" s="102" t="s">
        <v>253</v>
      </c>
      <c r="D51" s="92"/>
      <c r="E51" s="92"/>
      <c r="F51" s="92"/>
    </row>
    <row r="52" spans="1:6" s="93" customFormat="1" ht="12.75" x14ac:dyDescent="0.2">
      <c r="A52" s="90">
        <f t="shared" si="0"/>
        <v>5</v>
      </c>
      <c r="B52" s="55">
        <v>64229</v>
      </c>
      <c r="C52" s="102" t="s">
        <v>254</v>
      </c>
      <c r="D52" s="96"/>
      <c r="E52" s="96"/>
      <c r="F52" s="96"/>
    </row>
    <row r="53" spans="1:6" s="60" customFormat="1" ht="12.75" x14ac:dyDescent="0.2">
      <c r="A53" s="46">
        <f t="shared" si="0"/>
        <v>4</v>
      </c>
      <c r="B53" s="55">
        <v>6429</v>
      </c>
      <c r="C53" s="101" t="s">
        <v>255</v>
      </c>
      <c r="D53" s="59">
        <f>D54</f>
        <v>0</v>
      </c>
      <c r="E53" s="59">
        <f>E54</f>
        <v>0</v>
      </c>
      <c r="F53" s="59">
        <f>F54</f>
        <v>0</v>
      </c>
    </row>
    <row r="54" spans="1:6" s="93" customFormat="1" ht="12.75" x14ac:dyDescent="0.2">
      <c r="A54" s="90">
        <f t="shared" si="0"/>
        <v>5</v>
      </c>
      <c r="B54" s="55">
        <v>64299</v>
      </c>
      <c r="C54" s="102" t="s">
        <v>255</v>
      </c>
      <c r="D54" s="92"/>
      <c r="E54" s="92"/>
      <c r="F54" s="92"/>
    </row>
    <row r="55" spans="1:6" s="51" customFormat="1" ht="25.5" x14ac:dyDescent="0.2">
      <c r="A55" s="50">
        <f t="shared" si="0"/>
        <v>2</v>
      </c>
      <c r="B55" s="54">
        <v>65</v>
      </c>
      <c r="C55" s="98" t="s">
        <v>256</v>
      </c>
      <c r="D55" s="48">
        <f t="shared" ref="D55:F56" si="2">D56</f>
        <v>46000</v>
      </c>
      <c r="E55" s="48">
        <f t="shared" si="2"/>
        <v>46000</v>
      </c>
      <c r="F55" s="48">
        <f t="shared" si="2"/>
        <v>46000</v>
      </c>
    </row>
    <row r="56" spans="1:6" s="51" customFormat="1" ht="12.75" x14ac:dyDescent="0.2">
      <c r="A56" s="50">
        <f t="shared" si="0"/>
        <v>3</v>
      </c>
      <c r="B56" s="54">
        <v>652</v>
      </c>
      <c r="C56" s="100" t="s">
        <v>257</v>
      </c>
      <c r="D56" s="89">
        <f t="shared" si="2"/>
        <v>46000</v>
      </c>
      <c r="E56" s="89">
        <f t="shared" si="2"/>
        <v>46000</v>
      </c>
      <c r="F56" s="89">
        <f t="shared" si="2"/>
        <v>46000</v>
      </c>
    </row>
    <row r="57" spans="1:6" s="60" customFormat="1" ht="12.75" x14ac:dyDescent="0.2">
      <c r="A57" s="46">
        <f t="shared" si="0"/>
        <v>4</v>
      </c>
      <c r="B57" s="55">
        <v>6526</v>
      </c>
      <c r="C57" s="101" t="s">
        <v>258</v>
      </c>
      <c r="D57" s="59">
        <f>D58+D59+D60</f>
        <v>46000</v>
      </c>
      <c r="E57" s="59">
        <f>E58+E59+E60</f>
        <v>46000</v>
      </c>
      <c r="F57" s="59">
        <f>F58+F59+F60</f>
        <v>46000</v>
      </c>
    </row>
    <row r="58" spans="1:6" s="93" customFormat="1" ht="12.75" x14ac:dyDescent="0.2">
      <c r="A58" s="90">
        <f t="shared" si="0"/>
        <v>5</v>
      </c>
      <c r="B58" s="55">
        <v>65267</v>
      </c>
      <c r="C58" s="188" t="s">
        <v>259</v>
      </c>
      <c r="D58" s="52">
        <v>6000</v>
      </c>
      <c r="E58" s="52">
        <v>6000</v>
      </c>
      <c r="F58" s="52">
        <v>6000</v>
      </c>
    </row>
    <row r="59" spans="1:6" s="93" customFormat="1" ht="12.75" x14ac:dyDescent="0.2">
      <c r="A59" s="90">
        <f t="shared" si="0"/>
        <v>5</v>
      </c>
      <c r="B59" s="55">
        <v>65268</v>
      </c>
      <c r="C59" s="188" t="s">
        <v>260</v>
      </c>
      <c r="D59" s="52">
        <v>36000</v>
      </c>
      <c r="E59" s="52">
        <v>36000</v>
      </c>
      <c r="F59" s="52">
        <v>36000</v>
      </c>
    </row>
    <row r="60" spans="1:6" s="93" customFormat="1" ht="12.75" x14ac:dyDescent="0.2">
      <c r="A60" s="90">
        <f t="shared" si="0"/>
        <v>5</v>
      </c>
      <c r="B60" s="55">
        <v>65269</v>
      </c>
      <c r="C60" s="188" t="s">
        <v>261</v>
      </c>
      <c r="D60" s="52">
        <v>4000</v>
      </c>
      <c r="E60" s="52">
        <v>4000</v>
      </c>
      <c r="F60" s="52">
        <v>4000</v>
      </c>
    </row>
    <row r="61" spans="1:6" s="51" customFormat="1" ht="25.5" x14ac:dyDescent="0.2">
      <c r="A61" s="50">
        <f t="shared" si="0"/>
        <v>2</v>
      </c>
      <c r="B61" s="54">
        <v>66</v>
      </c>
      <c r="C61" s="98" t="s">
        <v>262</v>
      </c>
      <c r="D61" s="48">
        <f>D62+D65</f>
        <v>35900</v>
      </c>
      <c r="E61" s="48">
        <f>E62+E65</f>
        <v>35900</v>
      </c>
      <c r="F61" s="48">
        <f>F62+F65</f>
        <v>35900</v>
      </c>
    </row>
    <row r="62" spans="1:6" s="51" customFormat="1" ht="12.75" x14ac:dyDescent="0.2">
      <c r="A62" s="50">
        <f t="shared" si="0"/>
        <v>3</v>
      </c>
      <c r="B62" s="54">
        <v>661</v>
      </c>
      <c r="C62" s="100" t="s">
        <v>263</v>
      </c>
      <c r="D62" s="89">
        <f t="shared" ref="D62:F63" si="3">D63</f>
        <v>35900</v>
      </c>
      <c r="E62" s="89">
        <f t="shared" si="3"/>
        <v>35900</v>
      </c>
      <c r="F62" s="89">
        <f t="shared" si="3"/>
        <v>35900</v>
      </c>
    </row>
    <row r="63" spans="1:6" s="60" customFormat="1" ht="12.75" x14ac:dyDescent="0.2">
      <c r="A63" s="46">
        <f t="shared" si="0"/>
        <v>4</v>
      </c>
      <c r="B63" s="55">
        <v>6615</v>
      </c>
      <c r="C63" s="101" t="s">
        <v>264</v>
      </c>
      <c r="D63" s="59">
        <f t="shared" si="3"/>
        <v>35900</v>
      </c>
      <c r="E63" s="59">
        <f t="shared" si="3"/>
        <v>35900</v>
      </c>
      <c r="F63" s="59">
        <f t="shared" si="3"/>
        <v>35900</v>
      </c>
    </row>
    <row r="64" spans="1:6" s="93" customFormat="1" ht="12.75" x14ac:dyDescent="0.2">
      <c r="A64" s="90">
        <f t="shared" si="0"/>
        <v>5</v>
      </c>
      <c r="B64" s="55">
        <v>66151</v>
      </c>
      <c r="C64" s="188" t="s">
        <v>264</v>
      </c>
      <c r="D64" s="52">
        <v>35900</v>
      </c>
      <c r="E64" s="52">
        <v>35900</v>
      </c>
      <c r="F64" s="52">
        <v>35900</v>
      </c>
    </row>
    <row r="65" spans="1:6" s="51" customFormat="1" ht="12.75" x14ac:dyDescent="0.2">
      <c r="A65" s="50">
        <f t="shared" si="0"/>
        <v>3</v>
      </c>
      <c r="B65" s="54">
        <v>663</v>
      </c>
      <c r="C65" s="100" t="s">
        <v>265</v>
      </c>
      <c r="D65" s="89">
        <f>D66+D68</f>
        <v>0</v>
      </c>
      <c r="E65" s="89">
        <f>E66+E68</f>
        <v>0</v>
      </c>
      <c r="F65" s="89">
        <f>F66+F68</f>
        <v>0</v>
      </c>
    </row>
    <row r="66" spans="1:6" s="60" customFormat="1" ht="12.75" x14ac:dyDescent="0.2">
      <c r="A66" s="46">
        <f t="shared" si="0"/>
        <v>4</v>
      </c>
      <c r="B66" s="55">
        <v>6631</v>
      </c>
      <c r="C66" s="101" t="s">
        <v>266</v>
      </c>
      <c r="D66" s="59">
        <f>D67</f>
        <v>0</v>
      </c>
      <c r="E66" s="59">
        <f>E67</f>
        <v>0</v>
      </c>
      <c r="F66" s="59">
        <f>F67</f>
        <v>0</v>
      </c>
    </row>
    <row r="67" spans="1:6" s="93" customFormat="1" ht="12.75" x14ac:dyDescent="0.2">
      <c r="A67" s="90">
        <f t="shared" si="0"/>
        <v>5</v>
      </c>
      <c r="B67" s="55">
        <v>66314</v>
      </c>
      <c r="C67" s="188" t="s">
        <v>267</v>
      </c>
      <c r="D67" s="92"/>
      <c r="E67" s="92"/>
      <c r="F67" s="92"/>
    </row>
    <row r="68" spans="1:6" s="60" customFormat="1" ht="12.75" x14ac:dyDescent="0.2">
      <c r="A68" s="46">
        <f t="shared" si="0"/>
        <v>4</v>
      </c>
      <c r="B68" s="55">
        <v>6632</v>
      </c>
      <c r="C68" s="98" t="s">
        <v>268</v>
      </c>
      <c r="D68" s="59">
        <f>D69</f>
        <v>0</v>
      </c>
      <c r="E68" s="59">
        <f>E69</f>
        <v>0</v>
      </c>
      <c r="F68" s="59">
        <f>F69</f>
        <v>0</v>
      </c>
    </row>
    <row r="69" spans="1:6" s="93" customFormat="1" ht="12.75" x14ac:dyDescent="0.2">
      <c r="A69" s="90">
        <f t="shared" si="0"/>
        <v>5</v>
      </c>
      <c r="B69" s="55">
        <v>66322</v>
      </c>
      <c r="C69" s="189" t="s">
        <v>269</v>
      </c>
      <c r="D69" s="92"/>
      <c r="E69" s="92"/>
      <c r="F69" s="92"/>
    </row>
    <row r="70" spans="1:6" s="51" customFormat="1" ht="25.5" x14ac:dyDescent="0.2">
      <c r="A70" s="50">
        <f t="shared" si="0"/>
        <v>2</v>
      </c>
      <c r="B70" s="54">
        <v>67</v>
      </c>
      <c r="C70" s="98" t="s">
        <v>270</v>
      </c>
      <c r="D70" s="48">
        <f>D71+D78</f>
        <v>904181.97</v>
      </c>
      <c r="E70" s="48">
        <f>E71+E78</f>
        <v>904181.97</v>
      </c>
      <c r="F70" s="48">
        <f>F71+F78</f>
        <v>904181.97</v>
      </c>
    </row>
    <row r="71" spans="1:6" s="51" customFormat="1" ht="24" x14ac:dyDescent="0.2">
      <c r="A71" s="50">
        <f t="shared" si="0"/>
        <v>3</v>
      </c>
      <c r="B71" s="54">
        <v>671</v>
      </c>
      <c r="C71" s="100" t="s">
        <v>271</v>
      </c>
      <c r="D71" s="48">
        <f>D72+D74+D76</f>
        <v>904181.97</v>
      </c>
      <c r="E71" s="48">
        <f>E72+E74+E76</f>
        <v>904181.97</v>
      </c>
      <c r="F71" s="48">
        <f>F72+F74+F76</f>
        <v>904181.97</v>
      </c>
    </row>
    <row r="72" spans="1:6" s="60" customFormat="1" ht="12.75" x14ac:dyDescent="0.2">
      <c r="A72" s="46">
        <f t="shared" si="0"/>
        <v>4</v>
      </c>
      <c r="B72" s="55">
        <v>6711</v>
      </c>
      <c r="C72" s="101" t="s">
        <v>272</v>
      </c>
      <c r="D72" s="52">
        <f>SUM(D73)</f>
        <v>904181.97</v>
      </c>
      <c r="E72" s="52">
        <f>SUM(E73)</f>
        <v>904181.97</v>
      </c>
      <c r="F72" s="52">
        <f>SUM(F73)</f>
        <v>904181.97</v>
      </c>
    </row>
    <row r="73" spans="1:6" s="93" customFormat="1" ht="12.75" x14ac:dyDescent="0.2">
      <c r="A73" s="90">
        <f t="shared" si="0"/>
        <v>5</v>
      </c>
      <c r="B73" s="55">
        <v>67111</v>
      </c>
      <c r="C73" s="188" t="s">
        <v>272</v>
      </c>
      <c r="D73" s="52">
        <v>904181.97</v>
      </c>
      <c r="E73" s="52">
        <v>904181.97</v>
      </c>
      <c r="F73" s="52">
        <v>904181.97</v>
      </c>
    </row>
    <row r="74" spans="1:6" s="60" customFormat="1" ht="25.5" x14ac:dyDescent="0.2">
      <c r="A74" s="46">
        <f t="shared" si="0"/>
        <v>4</v>
      </c>
      <c r="B74" s="55">
        <v>6712</v>
      </c>
      <c r="C74" s="101" t="s">
        <v>273</v>
      </c>
      <c r="D74" s="52">
        <f>SUM(D75)</f>
        <v>0</v>
      </c>
      <c r="E74" s="52">
        <f>SUM(E75)</f>
        <v>0</v>
      </c>
      <c r="F74" s="52">
        <f>SUM(F75)</f>
        <v>0</v>
      </c>
    </row>
    <row r="75" spans="1:6" s="93" customFormat="1" ht="24" x14ac:dyDescent="0.2">
      <c r="A75" s="90">
        <f t="shared" si="0"/>
        <v>5</v>
      </c>
      <c r="B75" s="55">
        <v>67121</v>
      </c>
      <c r="C75" s="189" t="s">
        <v>273</v>
      </c>
      <c r="D75" s="92"/>
      <c r="E75" s="92"/>
      <c r="F75" s="92"/>
    </row>
    <row r="76" spans="1:6" s="60" customFormat="1" ht="25.5" x14ac:dyDescent="0.2">
      <c r="A76" s="46">
        <f t="shared" ref="A76:A105" si="4">LEN(B76)</f>
        <v>4</v>
      </c>
      <c r="B76" s="55">
        <v>6714</v>
      </c>
      <c r="C76" s="101" t="s">
        <v>274</v>
      </c>
      <c r="D76" s="52">
        <f>SUM(D77)</f>
        <v>0</v>
      </c>
      <c r="E76" s="52">
        <f>SUM(E77)</f>
        <v>0</v>
      </c>
      <c r="F76" s="52">
        <f>SUM(F77)</f>
        <v>0</v>
      </c>
    </row>
    <row r="77" spans="1:6" s="93" customFormat="1" ht="24" x14ac:dyDescent="0.2">
      <c r="A77" s="90">
        <f t="shared" si="4"/>
        <v>5</v>
      </c>
      <c r="B77" s="55">
        <v>67141</v>
      </c>
      <c r="C77" s="188" t="s">
        <v>274</v>
      </c>
      <c r="D77" s="92"/>
      <c r="E77" s="92"/>
      <c r="F77" s="92"/>
    </row>
    <row r="78" spans="1:6" s="51" customFormat="1" ht="12.75" x14ac:dyDescent="0.2">
      <c r="A78" s="50">
        <f t="shared" si="4"/>
        <v>3</v>
      </c>
      <c r="B78" s="54">
        <v>673</v>
      </c>
      <c r="C78" s="100" t="s">
        <v>275</v>
      </c>
      <c r="D78" s="48">
        <f t="shared" ref="D78:F79" si="5">SUM(D79)</f>
        <v>0</v>
      </c>
      <c r="E78" s="48">
        <f t="shared" si="5"/>
        <v>0</v>
      </c>
      <c r="F78" s="48">
        <f t="shared" si="5"/>
        <v>0</v>
      </c>
    </row>
    <row r="79" spans="1:6" s="60" customFormat="1" ht="12.75" x14ac:dyDescent="0.2">
      <c r="A79" s="46">
        <f t="shared" si="4"/>
        <v>4</v>
      </c>
      <c r="B79" s="55">
        <v>6731</v>
      </c>
      <c r="C79" s="101" t="s">
        <v>275</v>
      </c>
      <c r="D79" s="52">
        <f t="shared" si="5"/>
        <v>0</v>
      </c>
      <c r="E79" s="52">
        <f t="shared" si="5"/>
        <v>0</v>
      </c>
      <c r="F79" s="52">
        <f t="shared" si="5"/>
        <v>0</v>
      </c>
    </row>
    <row r="80" spans="1:6" s="93" customFormat="1" ht="12.75" x14ac:dyDescent="0.2">
      <c r="A80" s="90">
        <f t="shared" si="4"/>
        <v>5</v>
      </c>
      <c r="B80" s="54">
        <v>67311</v>
      </c>
      <c r="C80" s="188" t="s">
        <v>275</v>
      </c>
      <c r="D80" s="92"/>
      <c r="E80" s="92"/>
      <c r="F80" s="92"/>
    </row>
    <row r="81" spans="1:6" s="51" customFormat="1" ht="12.75" x14ac:dyDescent="0.2">
      <c r="A81" s="50">
        <f t="shared" si="4"/>
        <v>2</v>
      </c>
      <c r="B81" s="54">
        <v>68</v>
      </c>
      <c r="C81" s="98" t="s">
        <v>276</v>
      </c>
      <c r="D81" s="48">
        <f t="shared" ref="D81:F82" si="6">D82</f>
        <v>0</v>
      </c>
      <c r="E81" s="48">
        <f t="shared" si="6"/>
        <v>0</v>
      </c>
      <c r="F81" s="48">
        <f t="shared" si="6"/>
        <v>0</v>
      </c>
    </row>
    <row r="82" spans="1:6" s="51" customFormat="1" ht="12.75" x14ac:dyDescent="0.2">
      <c r="A82" s="50">
        <f t="shared" si="4"/>
        <v>3</v>
      </c>
      <c r="B82" s="54">
        <v>683</v>
      </c>
      <c r="C82" s="100" t="s">
        <v>277</v>
      </c>
      <c r="D82" s="48">
        <f t="shared" si="6"/>
        <v>0</v>
      </c>
      <c r="E82" s="48">
        <f t="shared" si="6"/>
        <v>0</v>
      </c>
      <c r="F82" s="48">
        <f t="shared" si="6"/>
        <v>0</v>
      </c>
    </row>
    <row r="83" spans="1:6" s="60" customFormat="1" ht="12.75" x14ac:dyDescent="0.2">
      <c r="A83" s="46">
        <f t="shared" si="4"/>
        <v>4</v>
      </c>
      <c r="B83" s="55">
        <v>6831</v>
      </c>
      <c r="C83" s="101" t="s">
        <v>277</v>
      </c>
      <c r="D83" s="52">
        <f>SUM(D84)</f>
        <v>0</v>
      </c>
      <c r="E83" s="52">
        <f t="shared" ref="E83:F83" si="7">SUM(E84)</f>
        <v>0</v>
      </c>
      <c r="F83" s="52">
        <f t="shared" si="7"/>
        <v>0</v>
      </c>
    </row>
    <row r="84" spans="1:6" s="93" customFormat="1" ht="12.75" x14ac:dyDescent="0.2">
      <c r="A84" s="90">
        <f t="shared" si="4"/>
        <v>5</v>
      </c>
      <c r="B84" s="55">
        <v>68311</v>
      </c>
      <c r="C84" s="188" t="s">
        <v>277</v>
      </c>
      <c r="D84" s="92"/>
      <c r="E84" s="92"/>
      <c r="F84" s="92"/>
    </row>
    <row r="85" spans="1:6" s="49" customFormat="1" ht="12.75" x14ac:dyDescent="0.2">
      <c r="A85" s="47">
        <f t="shared" si="4"/>
        <v>1</v>
      </c>
      <c r="B85" s="54">
        <v>7</v>
      </c>
      <c r="C85" s="98" t="s">
        <v>278</v>
      </c>
      <c r="D85" s="48">
        <f>D86+D90</f>
        <v>3000</v>
      </c>
      <c r="E85" s="48">
        <f>E86+E90</f>
        <v>3000</v>
      </c>
      <c r="F85" s="48">
        <f>F86+F90</f>
        <v>3000</v>
      </c>
    </row>
    <row r="86" spans="1:6" s="51" customFormat="1" ht="12.75" x14ac:dyDescent="0.2">
      <c r="A86" s="50">
        <f t="shared" si="4"/>
        <v>2</v>
      </c>
      <c r="B86" s="54">
        <v>71</v>
      </c>
      <c r="C86" s="98" t="s">
        <v>279</v>
      </c>
      <c r="D86" s="48">
        <f t="shared" ref="D86:F88" si="8">D87</f>
        <v>0</v>
      </c>
      <c r="E86" s="48">
        <f t="shared" si="8"/>
        <v>0</v>
      </c>
      <c r="F86" s="48">
        <f t="shared" si="8"/>
        <v>0</v>
      </c>
    </row>
    <row r="87" spans="1:6" s="51" customFormat="1" ht="12.75" x14ac:dyDescent="0.2">
      <c r="A87" s="50">
        <f t="shared" si="4"/>
        <v>3</v>
      </c>
      <c r="B87" s="54">
        <v>711</v>
      </c>
      <c r="C87" s="100" t="s">
        <v>280</v>
      </c>
      <c r="D87" s="89">
        <f t="shared" si="8"/>
        <v>0</v>
      </c>
      <c r="E87" s="89">
        <f t="shared" si="8"/>
        <v>0</v>
      </c>
      <c r="F87" s="89">
        <f t="shared" si="8"/>
        <v>0</v>
      </c>
    </row>
    <row r="88" spans="1:6" s="60" customFormat="1" ht="12.75" x14ac:dyDescent="0.2">
      <c r="A88" s="46">
        <f t="shared" si="4"/>
        <v>4</v>
      </c>
      <c r="B88" s="55">
        <v>7111</v>
      </c>
      <c r="C88" s="101" t="s">
        <v>154</v>
      </c>
      <c r="D88" s="59">
        <f t="shared" si="8"/>
        <v>0</v>
      </c>
      <c r="E88" s="59">
        <f t="shared" si="8"/>
        <v>0</v>
      </c>
      <c r="F88" s="59">
        <f t="shared" si="8"/>
        <v>0</v>
      </c>
    </row>
    <row r="89" spans="1:6" s="93" customFormat="1" ht="12.75" x14ac:dyDescent="0.2">
      <c r="A89" s="90">
        <f t="shared" si="4"/>
        <v>5</v>
      </c>
      <c r="B89" s="91">
        <v>71111</v>
      </c>
      <c r="C89" s="188" t="s">
        <v>281</v>
      </c>
      <c r="D89" s="96"/>
      <c r="E89" s="96"/>
      <c r="F89" s="96"/>
    </row>
    <row r="90" spans="1:6" s="51" customFormat="1" ht="12.75" x14ac:dyDescent="0.2">
      <c r="A90" s="50">
        <f t="shared" si="4"/>
        <v>2</v>
      </c>
      <c r="B90" s="54">
        <v>72</v>
      </c>
      <c r="C90" s="98" t="s">
        <v>282</v>
      </c>
      <c r="D90" s="48">
        <f>D91+D96</f>
        <v>3000</v>
      </c>
      <c r="E90" s="48">
        <f>E91+E96</f>
        <v>3000</v>
      </c>
      <c r="F90" s="48">
        <f>F91+F96</f>
        <v>3000</v>
      </c>
    </row>
    <row r="91" spans="1:6" s="51" customFormat="1" ht="12.75" x14ac:dyDescent="0.2">
      <c r="A91" s="50">
        <f t="shared" si="4"/>
        <v>3</v>
      </c>
      <c r="B91" s="54">
        <v>721</v>
      </c>
      <c r="C91" s="100" t="s">
        <v>283</v>
      </c>
      <c r="D91" s="89">
        <f>D92+D94</f>
        <v>3000</v>
      </c>
      <c r="E91" s="89">
        <f>E92+E94</f>
        <v>3000</v>
      </c>
      <c r="F91" s="89">
        <f>F92+F94</f>
        <v>3000</v>
      </c>
    </row>
    <row r="92" spans="1:6" s="60" customFormat="1" ht="12.75" x14ac:dyDescent="0.2">
      <c r="A92" s="46">
        <f t="shared" si="4"/>
        <v>4</v>
      </c>
      <c r="B92" s="55">
        <v>7211</v>
      </c>
      <c r="C92" s="101" t="s">
        <v>284</v>
      </c>
      <c r="D92" s="59">
        <f>D93</f>
        <v>3000</v>
      </c>
      <c r="E92" s="59">
        <f>E93</f>
        <v>3000</v>
      </c>
      <c r="F92" s="59">
        <f>F93</f>
        <v>3000</v>
      </c>
    </row>
    <row r="93" spans="1:6" s="93" customFormat="1" ht="12.75" x14ac:dyDescent="0.2">
      <c r="A93" s="90">
        <f t="shared" si="4"/>
        <v>5</v>
      </c>
      <c r="B93" s="55">
        <v>72119</v>
      </c>
      <c r="C93" s="188" t="s">
        <v>285</v>
      </c>
      <c r="D93" s="52">
        <v>3000</v>
      </c>
      <c r="E93" s="52">
        <v>3000</v>
      </c>
      <c r="F93" s="52">
        <v>3000</v>
      </c>
    </row>
    <row r="94" spans="1:6" s="60" customFormat="1" ht="12.75" x14ac:dyDescent="0.2">
      <c r="A94" s="46">
        <f t="shared" si="4"/>
        <v>4</v>
      </c>
      <c r="B94" s="55">
        <v>7212</v>
      </c>
      <c r="C94" s="101" t="s">
        <v>166</v>
      </c>
      <c r="D94" s="59">
        <f>D95</f>
        <v>0</v>
      </c>
      <c r="E94" s="59">
        <f>E95</f>
        <v>0</v>
      </c>
      <c r="F94" s="59">
        <f>F95</f>
        <v>0</v>
      </c>
    </row>
    <row r="95" spans="1:6" s="93" customFormat="1" ht="12.75" x14ac:dyDescent="0.2">
      <c r="A95" s="90">
        <f t="shared" si="4"/>
        <v>5</v>
      </c>
      <c r="B95" s="55">
        <v>72121</v>
      </c>
      <c r="C95" s="188" t="s">
        <v>286</v>
      </c>
      <c r="D95" s="92"/>
      <c r="E95" s="92"/>
      <c r="F95" s="92"/>
    </row>
    <row r="96" spans="1:6" s="51" customFormat="1" ht="12.75" x14ac:dyDescent="0.2">
      <c r="A96" s="50">
        <f t="shared" si="4"/>
        <v>3</v>
      </c>
      <c r="B96" s="54">
        <v>723</v>
      </c>
      <c r="C96" s="100" t="s">
        <v>287</v>
      </c>
      <c r="D96" s="89">
        <f t="shared" ref="D96:F97" si="9">D97</f>
        <v>0</v>
      </c>
      <c r="E96" s="89">
        <f t="shared" si="9"/>
        <v>0</v>
      </c>
      <c r="F96" s="89">
        <f t="shared" si="9"/>
        <v>0</v>
      </c>
    </row>
    <row r="97" spans="1:6" s="60" customFormat="1" ht="12.75" x14ac:dyDescent="0.2">
      <c r="A97" s="46">
        <f t="shared" si="4"/>
        <v>4</v>
      </c>
      <c r="B97" s="55">
        <v>7231</v>
      </c>
      <c r="C97" s="101" t="s">
        <v>184</v>
      </c>
      <c r="D97" s="59">
        <f t="shared" si="9"/>
        <v>0</v>
      </c>
      <c r="E97" s="59">
        <f t="shared" si="9"/>
        <v>0</v>
      </c>
      <c r="F97" s="59">
        <f t="shared" si="9"/>
        <v>0</v>
      </c>
    </row>
    <row r="98" spans="1:6" s="93" customFormat="1" ht="12.75" x14ac:dyDescent="0.2">
      <c r="A98" s="90">
        <f t="shared" si="4"/>
        <v>5</v>
      </c>
      <c r="B98" s="55">
        <v>72311</v>
      </c>
      <c r="C98" s="188" t="s">
        <v>288</v>
      </c>
      <c r="D98" s="92"/>
      <c r="E98" s="92"/>
      <c r="F98" s="92"/>
    </row>
    <row r="99" spans="1:6" s="49" customFormat="1" ht="12.75" x14ac:dyDescent="0.2">
      <c r="A99" s="47">
        <f t="shared" si="4"/>
        <v>1</v>
      </c>
      <c r="B99" s="54">
        <v>8</v>
      </c>
      <c r="C99" s="98" t="s">
        <v>289</v>
      </c>
      <c r="D99" s="48">
        <f>D100</f>
        <v>0</v>
      </c>
      <c r="E99" s="48">
        <f>E100</f>
        <v>0</v>
      </c>
      <c r="F99" s="48">
        <f>F100</f>
        <v>0</v>
      </c>
    </row>
    <row r="100" spans="1:6" s="51" customFormat="1" ht="12.75" x14ac:dyDescent="0.2">
      <c r="A100" s="50">
        <f t="shared" si="4"/>
        <v>2</v>
      </c>
      <c r="B100" s="54">
        <v>84</v>
      </c>
      <c r="C100" s="98" t="s">
        <v>290</v>
      </c>
      <c r="D100" s="48">
        <f>D101+D103</f>
        <v>0</v>
      </c>
      <c r="E100" s="48">
        <f>E101+E103</f>
        <v>0</v>
      </c>
      <c r="F100" s="48">
        <f>F101+F103</f>
        <v>0</v>
      </c>
    </row>
    <row r="101" spans="1:6" s="51" customFormat="1" ht="24" x14ac:dyDescent="0.2">
      <c r="A101" s="50">
        <f t="shared" si="4"/>
        <v>3</v>
      </c>
      <c r="B101" s="54">
        <v>844</v>
      </c>
      <c r="C101" s="100" t="s">
        <v>291</v>
      </c>
      <c r="D101" s="48">
        <f>D102</f>
        <v>0</v>
      </c>
      <c r="E101" s="48">
        <f>E102</f>
        <v>0</v>
      </c>
      <c r="F101" s="48">
        <f>F102</f>
        <v>0</v>
      </c>
    </row>
    <row r="102" spans="1:6" s="60" customFormat="1" ht="12.75" x14ac:dyDescent="0.2">
      <c r="A102" s="46">
        <f t="shared" si="4"/>
        <v>4</v>
      </c>
      <c r="B102" s="55">
        <v>8443</v>
      </c>
      <c r="C102" s="101" t="s">
        <v>292</v>
      </c>
      <c r="D102" s="52"/>
      <c r="E102" s="52"/>
      <c r="F102" s="52"/>
    </row>
    <row r="103" spans="1:6" s="51" customFormat="1" ht="12.75" x14ac:dyDescent="0.2">
      <c r="A103" s="50">
        <f t="shared" si="4"/>
        <v>3</v>
      </c>
      <c r="B103" s="54">
        <v>847</v>
      </c>
      <c r="C103" s="100" t="s">
        <v>293</v>
      </c>
      <c r="D103" s="89">
        <f>D104</f>
        <v>0</v>
      </c>
      <c r="E103" s="89">
        <f t="shared" ref="E103:F104" si="10">E104</f>
        <v>0</v>
      </c>
      <c r="F103" s="89">
        <f t="shared" si="10"/>
        <v>0</v>
      </c>
    </row>
    <row r="104" spans="1:6" s="60" customFormat="1" ht="12.75" x14ac:dyDescent="0.2">
      <c r="A104" s="46">
        <f t="shared" si="4"/>
        <v>4</v>
      </c>
      <c r="B104" s="55">
        <v>8471</v>
      </c>
      <c r="C104" s="101" t="s">
        <v>294</v>
      </c>
      <c r="D104" s="59">
        <f>D105</f>
        <v>0</v>
      </c>
      <c r="E104" s="59">
        <f t="shared" si="10"/>
        <v>0</v>
      </c>
      <c r="F104" s="59">
        <f t="shared" si="10"/>
        <v>0</v>
      </c>
    </row>
    <row r="105" spans="1:6" s="93" customFormat="1" ht="12.75" x14ac:dyDescent="0.2">
      <c r="A105" s="90">
        <f t="shared" si="4"/>
        <v>5</v>
      </c>
      <c r="B105" s="55">
        <v>84712</v>
      </c>
      <c r="C105" s="188" t="s">
        <v>295</v>
      </c>
      <c r="D105" s="92"/>
      <c r="E105" s="92"/>
      <c r="F105" s="92"/>
    </row>
    <row r="107" spans="1:6" x14ac:dyDescent="0.2">
      <c r="D107" s="190">
        <f>D3+D85</f>
        <v>8239672.9699999997</v>
      </c>
      <c r="E107" s="190">
        <f>E3+E85</f>
        <v>8239672.9699999997</v>
      </c>
      <c r="F107" s="190">
        <f>F3+F85</f>
        <v>8239672.9699999997</v>
      </c>
    </row>
  </sheetData>
  <autoFilter ref="A2:F105"/>
  <mergeCells count="1">
    <mergeCell ref="C1:F1"/>
  </mergeCells>
  <pageMargins left="0.75" right="0.75" top="1" bottom="1" header="0.5" footer="0.5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showGridLines="0" topLeftCell="B54" zoomScaleNormal="100" workbookViewId="0">
      <selection activeCell="G69" sqref="G69"/>
    </sheetView>
  </sheetViews>
  <sheetFormatPr defaultColWidth="9.140625" defaultRowHeight="12" x14ac:dyDescent="0.2"/>
  <cols>
    <col min="1" max="1" width="0" style="57" hidden="1" customWidth="1"/>
    <col min="2" max="2" width="12.7109375" style="57" customWidth="1"/>
    <col min="3" max="3" width="54.7109375" style="63" customWidth="1"/>
    <col min="4" max="6" width="14.7109375" style="68" customWidth="1"/>
    <col min="7" max="16384" width="9.140625" style="57"/>
  </cols>
  <sheetData>
    <row r="1" spans="1:6" ht="12.75" thickBot="1" x14ac:dyDescent="0.25">
      <c r="C1" s="222"/>
      <c r="D1" s="223"/>
      <c r="E1" s="223"/>
      <c r="F1" s="223"/>
    </row>
    <row r="2" spans="1:6" ht="26.25" thickBot="1" x14ac:dyDescent="0.25">
      <c r="A2" s="57" t="s">
        <v>42</v>
      </c>
      <c r="B2" s="58" t="s">
        <v>44</v>
      </c>
      <c r="C2" s="103" t="s">
        <v>19</v>
      </c>
      <c r="D2" s="58" t="s">
        <v>342</v>
      </c>
      <c r="E2" s="58" t="s">
        <v>300</v>
      </c>
      <c r="F2" s="58" t="s">
        <v>343</v>
      </c>
    </row>
    <row r="3" spans="1:6" ht="12.75" x14ac:dyDescent="0.2">
      <c r="A3" s="57">
        <f>LEN(B3)</f>
        <v>1</v>
      </c>
      <c r="B3" s="64" t="s">
        <v>53</v>
      </c>
      <c r="C3" s="104" t="s">
        <v>54</v>
      </c>
      <c r="D3" s="65">
        <f>D4+D14+D47+D55+D61+D66</f>
        <v>8236672.9699999997</v>
      </c>
      <c r="E3" s="65">
        <f>E4+E14+E47+E55+E61+E66</f>
        <v>8236672.9699999997</v>
      </c>
      <c r="F3" s="65">
        <f>F4+F14+F47+F55+F61+F66</f>
        <v>8236672.9699999997</v>
      </c>
    </row>
    <row r="4" spans="1:6" ht="12.75" x14ac:dyDescent="0.2">
      <c r="A4" s="57">
        <f t="shared" ref="A4:A54" si="0">LEN(B4)</f>
        <v>2</v>
      </c>
      <c r="B4" s="64" t="s">
        <v>55</v>
      </c>
      <c r="C4" s="104" t="s">
        <v>21</v>
      </c>
      <c r="D4" s="65">
        <f>+D5+D9+D11</f>
        <v>7205119.9699999997</v>
      </c>
      <c r="E4" s="65">
        <f>+E5+E9+E11</f>
        <v>7205119.9699999997</v>
      </c>
      <c r="F4" s="65">
        <f>+F5+F9+F11</f>
        <v>7205119.9699999997</v>
      </c>
    </row>
    <row r="5" spans="1:6" x14ac:dyDescent="0.2">
      <c r="A5" s="57">
        <f t="shared" si="0"/>
        <v>3</v>
      </c>
      <c r="B5" s="87" t="s">
        <v>56</v>
      </c>
      <c r="C5" s="105" t="s">
        <v>22</v>
      </c>
      <c r="D5" s="66">
        <f>D6+D7+D8</f>
        <v>5942934.79</v>
      </c>
      <c r="E5" s="66">
        <f>E6+E7+E8</f>
        <v>5942934.79</v>
      </c>
      <c r="F5" s="66">
        <f>F6+F7+F8</f>
        <v>5942934.79</v>
      </c>
    </row>
    <row r="6" spans="1:6" x14ac:dyDescent="0.2">
      <c r="A6" s="57">
        <f t="shared" si="0"/>
        <v>4</v>
      </c>
      <c r="B6" s="88" t="s">
        <v>57</v>
      </c>
      <c r="C6" s="106" t="s">
        <v>45</v>
      </c>
      <c r="D6" s="67">
        <v>5942934.79</v>
      </c>
      <c r="E6" s="67">
        <v>5942934.79</v>
      </c>
      <c r="F6" s="67">
        <v>5942934.79</v>
      </c>
    </row>
    <row r="7" spans="1:6" x14ac:dyDescent="0.2">
      <c r="A7" s="57">
        <f t="shared" si="0"/>
        <v>4</v>
      </c>
      <c r="B7" s="88" t="s">
        <v>58</v>
      </c>
      <c r="C7" s="106" t="s">
        <v>59</v>
      </c>
      <c r="D7" s="67"/>
      <c r="E7" s="67"/>
      <c r="F7" s="67"/>
    </row>
    <row r="8" spans="1:6" x14ac:dyDescent="0.2">
      <c r="A8" s="57">
        <f t="shared" si="0"/>
        <v>4</v>
      </c>
      <c r="B8" s="88" t="s">
        <v>60</v>
      </c>
      <c r="C8" s="106" t="s">
        <v>61</v>
      </c>
      <c r="D8" s="67"/>
      <c r="E8" s="67"/>
      <c r="F8" s="67"/>
    </row>
    <row r="9" spans="1:6" x14ac:dyDescent="0.2">
      <c r="A9" s="57">
        <f t="shared" si="0"/>
        <v>3</v>
      </c>
      <c r="B9" s="87">
        <v>312</v>
      </c>
      <c r="C9" s="105" t="s">
        <v>23</v>
      </c>
      <c r="D9" s="66">
        <f>D10</f>
        <v>240000</v>
      </c>
      <c r="E9" s="66">
        <f>E10</f>
        <v>240000</v>
      </c>
      <c r="F9" s="66">
        <f>F10</f>
        <v>240000</v>
      </c>
    </row>
    <row r="10" spans="1:6" x14ac:dyDescent="0.2">
      <c r="A10" s="57">
        <f t="shared" si="0"/>
        <v>4</v>
      </c>
      <c r="B10" s="88" t="s">
        <v>62</v>
      </c>
      <c r="C10" s="106" t="s">
        <v>23</v>
      </c>
      <c r="D10" s="67">
        <v>240000</v>
      </c>
      <c r="E10" s="67">
        <v>240000</v>
      </c>
      <c r="F10" s="67">
        <v>240000</v>
      </c>
    </row>
    <row r="11" spans="1:6" x14ac:dyDescent="0.2">
      <c r="A11" s="57">
        <f t="shared" si="0"/>
        <v>3</v>
      </c>
      <c r="B11" s="87">
        <v>313</v>
      </c>
      <c r="C11" s="105" t="s">
        <v>24</v>
      </c>
      <c r="D11" s="66">
        <f>D12+D13</f>
        <v>1022185.18</v>
      </c>
      <c r="E11" s="66">
        <f>E12+E13</f>
        <v>1022185.18</v>
      </c>
      <c r="F11" s="66">
        <f>F12+F13</f>
        <v>1022185.18</v>
      </c>
    </row>
    <row r="12" spans="1:6" x14ac:dyDescent="0.2">
      <c r="A12" s="57">
        <f t="shared" si="0"/>
        <v>4</v>
      </c>
      <c r="B12" s="88" t="s">
        <v>63</v>
      </c>
      <c r="C12" s="106" t="s">
        <v>46</v>
      </c>
      <c r="D12" s="67">
        <v>921155.06</v>
      </c>
      <c r="E12" s="67">
        <v>921155.06</v>
      </c>
      <c r="F12" s="67">
        <v>921155.06</v>
      </c>
    </row>
    <row r="13" spans="1:6" x14ac:dyDescent="0.2">
      <c r="A13" s="57">
        <f t="shared" si="0"/>
        <v>4</v>
      </c>
      <c r="B13" s="88" t="s">
        <v>64</v>
      </c>
      <c r="C13" s="106" t="s">
        <v>47</v>
      </c>
      <c r="D13" s="67">
        <v>101030.12</v>
      </c>
      <c r="E13" s="67">
        <v>101030.12</v>
      </c>
      <c r="F13" s="67">
        <v>101030.12</v>
      </c>
    </row>
    <row r="14" spans="1:6" ht="12.75" x14ac:dyDescent="0.2">
      <c r="A14" s="57">
        <f t="shared" si="0"/>
        <v>2</v>
      </c>
      <c r="B14" s="64" t="s">
        <v>65</v>
      </c>
      <c r="C14" s="104" t="s">
        <v>25</v>
      </c>
      <c r="D14" s="65">
        <f>D15+D20+D27+D37+D39</f>
        <v>1028053</v>
      </c>
      <c r="E14" s="65">
        <f>E15+E20+E27+E37+E39</f>
        <v>1028053</v>
      </c>
      <c r="F14" s="65">
        <f>F15+F20+F27+F37+F39</f>
        <v>1028053</v>
      </c>
    </row>
    <row r="15" spans="1:6" x14ac:dyDescent="0.2">
      <c r="A15" s="57">
        <f t="shared" si="0"/>
        <v>3</v>
      </c>
      <c r="B15" s="87" t="s">
        <v>66</v>
      </c>
      <c r="C15" s="105" t="s">
        <v>26</v>
      </c>
      <c r="D15" s="66">
        <f>SUM(D16:D19)</f>
        <v>250008</v>
      </c>
      <c r="E15" s="66">
        <f>SUM(E16:E19)</f>
        <v>250008</v>
      </c>
      <c r="F15" s="66">
        <f>SUM(F16:F19)</f>
        <v>250008</v>
      </c>
    </row>
    <row r="16" spans="1:6" x14ac:dyDescent="0.2">
      <c r="A16" s="57">
        <f t="shared" si="0"/>
        <v>4</v>
      </c>
      <c r="B16" s="88" t="s">
        <v>67</v>
      </c>
      <c r="C16" s="106" t="s">
        <v>68</v>
      </c>
      <c r="D16" s="67">
        <v>74000</v>
      </c>
      <c r="E16" s="67">
        <v>74000</v>
      </c>
      <c r="F16" s="67">
        <v>74000</v>
      </c>
    </row>
    <row r="17" spans="1:6" x14ac:dyDescent="0.2">
      <c r="A17" s="57">
        <f t="shared" si="0"/>
        <v>4</v>
      </c>
      <c r="B17" s="88" t="s">
        <v>69</v>
      </c>
      <c r="C17" s="106" t="s">
        <v>70</v>
      </c>
      <c r="D17" s="67">
        <v>173008</v>
      </c>
      <c r="E17" s="67">
        <v>173008</v>
      </c>
      <c r="F17" s="67">
        <v>173008</v>
      </c>
    </row>
    <row r="18" spans="1:6" x14ac:dyDescent="0.2">
      <c r="A18" s="57">
        <f t="shared" si="0"/>
        <v>4</v>
      </c>
      <c r="B18" s="88" t="s">
        <v>71</v>
      </c>
      <c r="C18" s="106" t="s">
        <v>72</v>
      </c>
      <c r="D18" s="67">
        <v>3000</v>
      </c>
      <c r="E18" s="67">
        <v>3000</v>
      </c>
      <c r="F18" s="67">
        <v>3000</v>
      </c>
    </row>
    <row r="19" spans="1:6" x14ac:dyDescent="0.2">
      <c r="A19" s="57">
        <f t="shared" si="0"/>
        <v>4</v>
      </c>
      <c r="B19" s="88" t="s">
        <v>73</v>
      </c>
      <c r="C19" s="106" t="s">
        <v>74</v>
      </c>
      <c r="D19" s="67"/>
      <c r="E19" s="67"/>
      <c r="F19" s="67"/>
    </row>
    <row r="20" spans="1:6" x14ac:dyDescent="0.2">
      <c r="A20" s="57">
        <f t="shared" si="0"/>
        <v>3</v>
      </c>
      <c r="B20" s="87" t="s">
        <v>75</v>
      </c>
      <c r="C20" s="105" t="s">
        <v>27</v>
      </c>
      <c r="D20" s="66">
        <f>SUM(D21:D26)</f>
        <v>388312</v>
      </c>
      <c r="E20" s="66">
        <f>SUM(E21:E26)</f>
        <v>388312</v>
      </c>
      <c r="F20" s="66">
        <f>SUM(F21:F26)</f>
        <v>388312</v>
      </c>
    </row>
    <row r="21" spans="1:6" x14ac:dyDescent="0.2">
      <c r="A21" s="57">
        <f t="shared" si="0"/>
        <v>4</v>
      </c>
      <c r="B21" s="88" t="s">
        <v>76</v>
      </c>
      <c r="C21" s="106" t="s">
        <v>48</v>
      </c>
      <c r="D21" s="67">
        <v>84625</v>
      </c>
      <c r="E21" s="67">
        <v>84625</v>
      </c>
      <c r="F21" s="67">
        <v>84625</v>
      </c>
    </row>
    <row r="22" spans="1:6" x14ac:dyDescent="0.2">
      <c r="A22" s="57">
        <f t="shared" si="0"/>
        <v>4</v>
      </c>
      <c r="B22" s="88" t="s">
        <v>77</v>
      </c>
      <c r="C22" s="106" t="s">
        <v>49</v>
      </c>
      <c r="D22" s="67">
        <v>21743</v>
      </c>
      <c r="E22" s="67">
        <v>21743</v>
      </c>
      <c r="F22" s="67">
        <v>21743</v>
      </c>
    </row>
    <row r="23" spans="1:6" x14ac:dyDescent="0.2">
      <c r="A23" s="57">
        <f t="shared" si="0"/>
        <v>4</v>
      </c>
      <c r="B23" s="88" t="s">
        <v>78</v>
      </c>
      <c r="C23" s="106" t="s">
        <v>79</v>
      </c>
      <c r="D23" s="67">
        <v>255700</v>
      </c>
      <c r="E23" s="67">
        <v>255700</v>
      </c>
      <c r="F23" s="67">
        <v>255700</v>
      </c>
    </row>
    <row r="24" spans="1:6" x14ac:dyDescent="0.2">
      <c r="A24" s="57">
        <f t="shared" si="0"/>
        <v>4</v>
      </c>
      <c r="B24" s="88" t="s">
        <v>80</v>
      </c>
      <c r="C24" s="106" t="s">
        <v>81</v>
      </c>
      <c r="D24" s="67">
        <v>18000</v>
      </c>
      <c r="E24" s="67">
        <v>18000</v>
      </c>
      <c r="F24" s="67">
        <v>18000</v>
      </c>
    </row>
    <row r="25" spans="1:6" x14ac:dyDescent="0.2">
      <c r="A25" s="57">
        <f t="shared" si="0"/>
        <v>4</v>
      </c>
      <c r="B25" s="88" t="s">
        <v>82</v>
      </c>
      <c r="C25" s="106" t="s">
        <v>83</v>
      </c>
      <c r="D25" s="67">
        <v>5244</v>
      </c>
      <c r="E25" s="67">
        <v>5244</v>
      </c>
      <c r="F25" s="67">
        <v>5244</v>
      </c>
    </row>
    <row r="26" spans="1:6" x14ac:dyDescent="0.2">
      <c r="A26" s="57">
        <f t="shared" si="0"/>
        <v>4</v>
      </c>
      <c r="B26" s="88" t="s">
        <v>84</v>
      </c>
      <c r="C26" s="106" t="s">
        <v>85</v>
      </c>
      <c r="D26" s="67">
        <v>3000</v>
      </c>
      <c r="E26" s="67">
        <v>3000</v>
      </c>
      <c r="F26" s="67">
        <v>3000</v>
      </c>
    </row>
    <row r="27" spans="1:6" x14ac:dyDescent="0.2">
      <c r="A27" s="57">
        <f t="shared" si="0"/>
        <v>3</v>
      </c>
      <c r="B27" s="87" t="s">
        <v>86</v>
      </c>
      <c r="C27" s="105" t="s">
        <v>28</v>
      </c>
      <c r="D27" s="66">
        <f>SUM(D28:D36)</f>
        <v>338526</v>
      </c>
      <c r="E27" s="66">
        <f>SUM(E28:E36)</f>
        <v>338526</v>
      </c>
      <c r="F27" s="66">
        <f>SUM(F28:F36)</f>
        <v>338526</v>
      </c>
    </row>
    <row r="28" spans="1:6" x14ac:dyDescent="0.2">
      <c r="A28" s="57">
        <f t="shared" si="0"/>
        <v>4</v>
      </c>
      <c r="B28" s="88" t="s">
        <v>87</v>
      </c>
      <c r="C28" s="106" t="s">
        <v>88</v>
      </c>
      <c r="D28" s="67">
        <v>79500</v>
      </c>
      <c r="E28" s="67">
        <v>79500</v>
      </c>
      <c r="F28" s="67">
        <v>79500</v>
      </c>
    </row>
    <row r="29" spans="1:6" x14ac:dyDescent="0.2">
      <c r="A29" s="57">
        <f t="shared" si="0"/>
        <v>4</v>
      </c>
      <c r="B29" s="88" t="s">
        <v>89</v>
      </c>
      <c r="C29" s="106" t="s">
        <v>52</v>
      </c>
      <c r="D29" s="67">
        <v>31500</v>
      </c>
      <c r="E29" s="67">
        <v>31500</v>
      </c>
      <c r="F29" s="67">
        <v>31500</v>
      </c>
    </row>
    <row r="30" spans="1:6" x14ac:dyDescent="0.2">
      <c r="A30" s="57">
        <f t="shared" si="0"/>
        <v>4</v>
      </c>
      <c r="B30" s="88" t="s">
        <v>90</v>
      </c>
      <c r="C30" s="106" t="s">
        <v>91</v>
      </c>
      <c r="D30" s="67">
        <v>500</v>
      </c>
      <c r="E30" s="67">
        <v>500</v>
      </c>
      <c r="F30" s="67">
        <v>500</v>
      </c>
    </row>
    <row r="31" spans="1:6" x14ac:dyDescent="0.2">
      <c r="A31" s="57">
        <f t="shared" si="0"/>
        <v>4</v>
      </c>
      <c r="B31" s="88" t="s">
        <v>92</v>
      </c>
      <c r="C31" s="106" t="s">
        <v>93</v>
      </c>
      <c r="D31" s="67">
        <v>127420</v>
      </c>
      <c r="E31" s="67">
        <v>127420</v>
      </c>
      <c r="F31" s="67">
        <v>127420</v>
      </c>
    </row>
    <row r="32" spans="1:6" x14ac:dyDescent="0.2">
      <c r="A32" s="57">
        <f t="shared" si="0"/>
        <v>4</v>
      </c>
      <c r="B32" s="88" t="s">
        <v>94</v>
      </c>
      <c r="C32" s="106" t="s">
        <v>95</v>
      </c>
      <c r="D32" s="67">
        <v>13500</v>
      </c>
      <c r="E32" s="67">
        <v>13500</v>
      </c>
      <c r="F32" s="67">
        <v>13500</v>
      </c>
    </row>
    <row r="33" spans="1:6" x14ac:dyDescent="0.2">
      <c r="A33" s="57">
        <f t="shared" si="0"/>
        <v>4</v>
      </c>
      <c r="B33" s="88" t="s">
        <v>96</v>
      </c>
      <c r="C33" s="106" t="s">
        <v>97</v>
      </c>
      <c r="D33" s="67">
        <v>17000</v>
      </c>
      <c r="E33" s="67">
        <v>17000</v>
      </c>
      <c r="F33" s="67">
        <v>17000</v>
      </c>
    </row>
    <row r="34" spans="1:6" x14ac:dyDescent="0.2">
      <c r="A34" s="57">
        <f t="shared" si="0"/>
        <v>4</v>
      </c>
      <c r="B34" s="88" t="s">
        <v>98</v>
      </c>
      <c r="C34" s="106" t="s">
        <v>99</v>
      </c>
      <c r="D34" s="67">
        <v>9000</v>
      </c>
      <c r="E34" s="67">
        <v>9000</v>
      </c>
      <c r="F34" s="67">
        <v>9000</v>
      </c>
    </row>
    <row r="35" spans="1:6" x14ac:dyDescent="0.2">
      <c r="A35" s="57">
        <f t="shared" si="0"/>
        <v>4</v>
      </c>
      <c r="B35" s="88" t="s">
        <v>100</v>
      </c>
      <c r="C35" s="106" t="s">
        <v>101</v>
      </c>
      <c r="D35" s="67">
        <v>12106</v>
      </c>
      <c r="E35" s="67">
        <v>12106</v>
      </c>
      <c r="F35" s="67">
        <v>12106</v>
      </c>
    </row>
    <row r="36" spans="1:6" x14ac:dyDescent="0.2">
      <c r="A36" s="57">
        <f t="shared" si="0"/>
        <v>4</v>
      </c>
      <c r="B36" s="88" t="s">
        <v>102</v>
      </c>
      <c r="C36" s="106" t="s">
        <v>103</v>
      </c>
      <c r="D36" s="67">
        <v>48000</v>
      </c>
      <c r="E36" s="67">
        <v>48000</v>
      </c>
      <c r="F36" s="67">
        <v>48000</v>
      </c>
    </row>
    <row r="37" spans="1:6" x14ac:dyDescent="0.2">
      <c r="A37" s="57">
        <f t="shared" si="0"/>
        <v>3</v>
      </c>
      <c r="B37" s="87" t="s">
        <v>104</v>
      </c>
      <c r="C37" s="105" t="s">
        <v>105</v>
      </c>
      <c r="D37" s="66">
        <f>D38</f>
        <v>0</v>
      </c>
      <c r="E37" s="66">
        <f>E38</f>
        <v>0</v>
      </c>
      <c r="F37" s="66">
        <f>F38</f>
        <v>0</v>
      </c>
    </row>
    <row r="38" spans="1:6" x14ac:dyDescent="0.2">
      <c r="A38" s="57">
        <f t="shared" si="0"/>
        <v>4</v>
      </c>
      <c r="B38" s="88" t="s">
        <v>106</v>
      </c>
      <c r="C38" s="106" t="s">
        <v>105</v>
      </c>
      <c r="D38" s="67">
        <v>0</v>
      </c>
      <c r="E38" s="67">
        <v>0</v>
      </c>
      <c r="F38" s="67">
        <v>0</v>
      </c>
    </row>
    <row r="39" spans="1:6" x14ac:dyDescent="0.2">
      <c r="A39" s="57">
        <f t="shared" si="0"/>
        <v>3</v>
      </c>
      <c r="B39" s="87" t="s">
        <v>107</v>
      </c>
      <c r="C39" s="105" t="s">
        <v>29</v>
      </c>
      <c r="D39" s="66">
        <f>SUM(D40:D46)</f>
        <v>51207</v>
      </c>
      <c r="E39" s="66">
        <f>SUM(E40:E46)</f>
        <v>51207</v>
      </c>
      <c r="F39" s="66">
        <f>SUM(F40:F46)</f>
        <v>51207</v>
      </c>
    </row>
    <row r="40" spans="1:6" x14ac:dyDescent="0.2">
      <c r="A40" s="57">
        <f t="shared" si="0"/>
        <v>4</v>
      </c>
      <c r="B40" s="88" t="s">
        <v>108</v>
      </c>
      <c r="C40" s="106" t="s">
        <v>109</v>
      </c>
      <c r="D40" s="67">
        <v>10620</v>
      </c>
      <c r="E40" s="67">
        <v>10620</v>
      </c>
      <c r="F40" s="67">
        <v>10620</v>
      </c>
    </row>
    <row r="41" spans="1:6" x14ac:dyDescent="0.2">
      <c r="A41" s="57">
        <f t="shared" si="0"/>
        <v>4</v>
      </c>
      <c r="B41" s="88" t="s">
        <v>110</v>
      </c>
      <c r="C41" s="106" t="s">
        <v>111</v>
      </c>
      <c r="D41" s="67">
        <v>2750</v>
      </c>
      <c r="E41" s="67">
        <v>2750</v>
      </c>
      <c r="F41" s="67">
        <v>2750</v>
      </c>
    </row>
    <row r="42" spans="1:6" x14ac:dyDescent="0.2">
      <c r="A42" s="57">
        <f t="shared" si="0"/>
        <v>4</v>
      </c>
      <c r="B42" s="88" t="s">
        <v>112</v>
      </c>
      <c r="C42" s="106" t="s">
        <v>113</v>
      </c>
      <c r="D42" s="67">
        <v>9500</v>
      </c>
      <c r="E42" s="67">
        <v>9500</v>
      </c>
      <c r="F42" s="67">
        <v>9500</v>
      </c>
    </row>
    <row r="43" spans="1:6" x14ac:dyDescent="0.2">
      <c r="A43" s="57">
        <f t="shared" si="0"/>
        <v>4</v>
      </c>
      <c r="B43" s="88" t="s">
        <v>114</v>
      </c>
      <c r="C43" s="106" t="s">
        <v>115</v>
      </c>
      <c r="D43" s="67">
        <v>250</v>
      </c>
      <c r="E43" s="67">
        <v>250</v>
      </c>
      <c r="F43" s="67">
        <v>250</v>
      </c>
    </row>
    <row r="44" spans="1:6" x14ac:dyDescent="0.2">
      <c r="A44" s="57">
        <f t="shared" si="0"/>
        <v>4</v>
      </c>
      <c r="B44" s="88" t="s">
        <v>116</v>
      </c>
      <c r="C44" s="106" t="s">
        <v>117</v>
      </c>
      <c r="D44" s="67">
        <v>23587</v>
      </c>
      <c r="E44" s="67">
        <v>23587</v>
      </c>
      <c r="F44" s="67">
        <v>23587</v>
      </c>
    </row>
    <row r="45" spans="1:6" x14ac:dyDescent="0.2">
      <c r="A45" s="57">
        <f t="shared" si="0"/>
        <v>4</v>
      </c>
      <c r="B45" s="88" t="s">
        <v>118</v>
      </c>
      <c r="C45" s="106" t="s">
        <v>119</v>
      </c>
      <c r="D45" s="67"/>
      <c r="E45" s="67"/>
      <c r="F45" s="67"/>
    </row>
    <row r="46" spans="1:6" x14ac:dyDescent="0.2">
      <c r="A46" s="57">
        <f t="shared" si="0"/>
        <v>4</v>
      </c>
      <c r="B46" s="88" t="s">
        <v>120</v>
      </c>
      <c r="C46" s="106" t="s">
        <v>29</v>
      </c>
      <c r="D46" s="67">
        <v>4500</v>
      </c>
      <c r="E46" s="67">
        <v>4500</v>
      </c>
      <c r="F46" s="67">
        <v>4500</v>
      </c>
    </row>
    <row r="47" spans="1:6" ht="12.75" x14ac:dyDescent="0.2">
      <c r="A47" s="57">
        <f t="shared" si="0"/>
        <v>2</v>
      </c>
      <c r="B47" s="64" t="s">
        <v>121</v>
      </c>
      <c r="C47" s="104" t="s">
        <v>122</v>
      </c>
      <c r="D47" s="65">
        <f>D48+D50</f>
        <v>3500</v>
      </c>
      <c r="E47" s="65">
        <f>E48+E50</f>
        <v>3500</v>
      </c>
      <c r="F47" s="65">
        <f>F48+F50</f>
        <v>3500</v>
      </c>
    </row>
    <row r="48" spans="1:6" x14ac:dyDescent="0.2">
      <c r="A48" s="57">
        <f t="shared" si="0"/>
        <v>3</v>
      </c>
      <c r="B48" s="87" t="s">
        <v>123</v>
      </c>
      <c r="C48" s="105" t="s">
        <v>124</v>
      </c>
      <c r="D48" s="66">
        <f>SUM(D49)</f>
        <v>0</v>
      </c>
      <c r="E48" s="66">
        <f>SUM(E49)</f>
        <v>0</v>
      </c>
      <c r="F48" s="66">
        <f>SUM(F49)</f>
        <v>0</v>
      </c>
    </row>
    <row r="49" spans="1:6" ht="22.5" x14ac:dyDescent="0.2">
      <c r="A49" s="57">
        <f t="shared" si="0"/>
        <v>4</v>
      </c>
      <c r="B49" s="88" t="s">
        <v>125</v>
      </c>
      <c r="C49" s="106" t="s">
        <v>126</v>
      </c>
      <c r="D49" s="67"/>
      <c r="E49" s="67"/>
      <c r="F49" s="67"/>
    </row>
    <row r="50" spans="1:6" x14ac:dyDescent="0.2">
      <c r="A50" s="57">
        <f t="shared" si="0"/>
        <v>3</v>
      </c>
      <c r="B50" s="87" t="s">
        <v>127</v>
      </c>
      <c r="C50" s="105" t="s">
        <v>30</v>
      </c>
      <c r="D50" s="66">
        <f>SUM(D51:D54)</f>
        <v>3500</v>
      </c>
      <c r="E50" s="66">
        <f>SUM(E51:E54)</f>
        <v>3500</v>
      </c>
      <c r="F50" s="66">
        <f>SUM(F51:F54)</f>
        <v>3500</v>
      </c>
    </row>
    <row r="51" spans="1:6" x14ac:dyDescent="0.2">
      <c r="A51" s="57">
        <f t="shared" si="0"/>
        <v>4</v>
      </c>
      <c r="B51" s="88" t="s">
        <v>128</v>
      </c>
      <c r="C51" s="106" t="s">
        <v>129</v>
      </c>
      <c r="D51" s="67">
        <v>3500</v>
      </c>
      <c r="E51" s="67">
        <v>3500</v>
      </c>
      <c r="F51" s="67">
        <v>3500</v>
      </c>
    </row>
    <row r="52" spans="1:6" x14ac:dyDescent="0.2">
      <c r="A52" s="57">
        <f t="shared" si="0"/>
        <v>4</v>
      </c>
      <c r="B52" s="88" t="s">
        <v>130</v>
      </c>
      <c r="C52" s="106" t="s">
        <v>131</v>
      </c>
      <c r="D52" s="67"/>
      <c r="E52" s="67"/>
      <c r="F52" s="67"/>
    </row>
    <row r="53" spans="1:6" x14ac:dyDescent="0.2">
      <c r="A53" s="57">
        <f t="shared" si="0"/>
        <v>4</v>
      </c>
      <c r="B53" s="88" t="s">
        <v>132</v>
      </c>
      <c r="C53" s="106" t="s">
        <v>133</v>
      </c>
      <c r="D53" s="67"/>
      <c r="E53" s="67"/>
      <c r="F53" s="67"/>
    </row>
    <row r="54" spans="1:6" ht="24" customHeight="1" x14ac:dyDescent="0.2">
      <c r="A54" s="57">
        <f t="shared" si="0"/>
        <v>4</v>
      </c>
      <c r="B54" s="88" t="s">
        <v>134</v>
      </c>
      <c r="C54" s="106" t="s">
        <v>135</v>
      </c>
      <c r="D54" s="67"/>
      <c r="E54" s="67"/>
      <c r="F54" s="67"/>
    </row>
    <row r="55" spans="1:6" s="113" customFormat="1" ht="12.75" x14ac:dyDescent="0.2">
      <c r="B55" s="64">
        <v>36</v>
      </c>
      <c r="C55" s="104" t="s">
        <v>333</v>
      </c>
      <c r="D55" s="65">
        <f>D56</f>
        <v>0</v>
      </c>
      <c r="E55" s="65">
        <f t="shared" ref="E55:F55" si="1">E56</f>
        <v>0</v>
      </c>
      <c r="F55" s="65">
        <f t="shared" si="1"/>
        <v>0</v>
      </c>
    </row>
    <row r="56" spans="1:6" s="113" customFormat="1" x14ac:dyDescent="0.2">
      <c r="B56" s="87" t="s">
        <v>327</v>
      </c>
      <c r="C56" s="105" t="s">
        <v>318</v>
      </c>
      <c r="D56" s="66">
        <f>D57+D58+D59+D60</f>
        <v>0</v>
      </c>
      <c r="E56" s="66">
        <f>E57+E58+E59+E60</f>
        <v>0</v>
      </c>
      <c r="F56" s="66">
        <f>F57+F58+F59+F60</f>
        <v>0</v>
      </c>
    </row>
    <row r="57" spans="1:6" s="113" customFormat="1" x14ac:dyDescent="0.2">
      <c r="B57" s="88" t="s">
        <v>328</v>
      </c>
      <c r="C57" s="106" t="s">
        <v>319</v>
      </c>
      <c r="D57" s="67">
        <v>0</v>
      </c>
      <c r="E57" s="67">
        <v>0</v>
      </c>
      <c r="F57" s="67">
        <v>0</v>
      </c>
    </row>
    <row r="58" spans="1:6" s="113" customFormat="1" x14ac:dyDescent="0.2">
      <c r="B58" s="88" t="s">
        <v>329</v>
      </c>
      <c r="C58" s="106" t="s">
        <v>320</v>
      </c>
      <c r="D58" s="67">
        <v>0</v>
      </c>
      <c r="E58" s="67">
        <v>0</v>
      </c>
      <c r="F58" s="67">
        <v>0</v>
      </c>
    </row>
    <row r="59" spans="1:6" s="113" customFormat="1" ht="22.5" x14ac:dyDescent="0.2">
      <c r="B59" s="88" t="s">
        <v>330</v>
      </c>
      <c r="C59" s="106" t="s">
        <v>321</v>
      </c>
      <c r="D59" s="67">
        <v>0</v>
      </c>
      <c r="E59" s="67">
        <v>0</v>
      </c>
      <c r="F59" s="67">
        <v>0</v>
      </c>
    </row>
    <row r="60" spans="1:6" s="113" customFormat="1" ht="24" customHeight="1" x14ac:dyDescent="0.2">
      <c r="B60" s="88" t="s">
        <v>331</v>
      </c>
      <c r="C60" s="106" t="s">
        <v>322</v>
      </c>
      <c r="D60" s="67">
        <v>0</v>
      </c>
      <c r="E60" s="67">
        <v>0</v>
      </c>
      <c r="F60" s="67">
        <v>0</v>
      </c>
    </row>
    <row r="61" spans="1:6" ht="25.5" x14ac:dyDescent="0.2">
      <c r="A61" s="57">
        <f t="shared" ref="A61:A88" si="2">LEN(B70)</f>
        <v>1</v>
      </c>
      <c r="B61" s="64" t="s">
        <v>136</v>
      </c>
      <c r="C61" s="104" t="s">
        <v>137</v>
      </c>
      <c r="D61" s="65">
        <f>D62</f>
        <v>0</v>
      </c>
      <c r="E61" s="65">
        <f t="shared" ref="E61:F61" si="3">E62</f>
        <v>0</v>
      </c>
      <c r="F61" s="65">
        <f t="shared" si="3"/>
        <v>0</v>
      </c>
    </row>
    <row r="62" spans="1:6" ht="12.75" x14ac:dyDescent="0.2">
      <c r="A62" s="57">
        <f t="shared" si="2"/>
        <v>2</v>
      </c>
      <c r="B62" s="87" t="s">
        <v>138</v>
      </c>
      <c r="C62" s="105" t="s">
        <v>139</v>
      </c>
      <c r="D62" s="65">
        <f>D63+D65</f>
        <v>0</v>
      </c>
      <c r="E62" s="65">
        <f t="shared" ref="E62:F62" si="4">E63+E65</f>
        <v>0</v>
      </c>
      <c r="F62" s="65">
        <f t="shared" si="4"/>
        <v>0</v>
      </c>
    </row>
    <row r="63" spans="1:6" x14ac:dyDescent="0.2">
      <c r="A63" s="57">
        <f t="shared" si="2"/>
        <v>3</v>
      </c>
      <c r="B63" s="88" t="s">
        <v>140</v>
      </c>
      <c r="C63" s="106" t="s">
        <v>141</v>
      </c>
      <c r="D63" s="66">
        <f>D64</f>
        <v>0</v>
      </c>
      <c r="E63" s="66">
        <f t="shared" ref="E63:F63" si="5">E64</f>
        <v>0</v>
      </c>
      <c r="F63" s="66">
        <f t="shared" si="5"/>
        <v>0</v>
      </c>
    </row>
    <row r="64" spans="1:6" x14ac:dyDescent="0.2">
      <c r="A64" s="57">
        <f t="shared" si="2"/>
        <v>4</v>
      </c>
      <c r="B64" s="88" t="s">
        <v>142</v>
      </c>
      <c r="C64" s="106" t="s">
        <v>143</v>
      </c>
      <c r="D64" s="67"/>
      <c r="E64" s="67"/>
      <c r="F64" s="67"/>
    </row>
    <row r="65" spans="1:6" x14ac:dyDescent="0.2">
      <c r="A65" s="57">
        <f t="shared" si="2"/>
        <v>3</v>
      </c>
      <c r="B65" s="88">
        <v>3723</v>
      </c>
      <c r="C65" s="106" t="s">
        <v>326</v>
      </c>
      <c r="D65" s="66">
        <f>D66+D67</f>
        <v>0</v>
      </c>
      <c r="E65" s="66">
        <v>0</v>
      </c>
      <c r="F65" s="66">
        <v>0</v>
      </c>
    </row>
    <row r="66" spans="1:6" ht="12.75" x14ac:dyDescent="0.2">
      <c r="A66" s="57">
        <f t="shared" si="2"/>
        <v>4</v>
      </c>
      <c r="B66" s="64" t="s">
        <v>144</v>
      </c>
      <c r="C66" s="104" t="s">
        <v>145</v>
      </c>
      <c r="D66" s="65">
        <f>D67</f>
        <v>0</v>
      </c>
      <c r="E66" s="65">
        <f t="shared" ref="E66:F66" si="6">E67</f>
        <v>0</v>
      </c>
      <c r="F66" s="65">
        <f t="shared" si="6"/>
        <v>0</v>
      </c>
    </row>
    <row r="67" spans="1:6" x14ac:dyDescent="0.2">
      <c r="A67" s="57">
        <f t="shared" si="2"/>
        <v>4</v>
      </c>
      <c r="B67" s="87">
        <v>383</v>
      </c>
      <c r="C67" s="105" t="s">
        <v>146</v>
      </c>
      <c r="D67" s="67">
        <f>D68+D69</f>
        <v>0</v>
      </c>
      <c r="E67" s="67">
        <v>0</v>
      </c>
      <c r="F67" s="67">
        <v>0</v>
      </c>
    </row>
    <row r="68" spans="1:6" x14ac:dyDescent="0.2">
      <c r="A68" s="57">
        <f t="shared" si="2"/>
        <v>2</v>
      </c>
      <c r="B68" s="88">
        <v>3831</v>
      </c>
      <c r="C68" s="106" t="s">
        <v>147</v>
      </c>
      <c r="D68" s="66">
        <v>0</v>
      </c>
      <c r="E68" s="66">
        <v>0</v>
      </c>
      <c r="F68" s="66">
        <v>0</v>
      </c>
    </row>
    <row r="69" spans="1:6" x14ac:dyDescent="0.2">
      <c r="A69" s="57">
        <f t="shared" si="2"/>
        <v>3</v>
      </c>
      <c r="B69" s="88">
        <v>3834</v>
      </c>
      <c r="C69" s="106" t="s">
        <v>148</v>
      </c>
      <c r="D69" s="66">
        <v>0</v>
      </c>
      <c r="E69" s="66">
        <v>0</v>
      </c>
      <c r="F69" s="66">
        <v>0</v>
      </c>
    </row>
    <row r="70" spans="1:6" ht="12.75" x14ac:dyDescent="0.2">
      <c r="A70" s="57">
        <f t="shared" si="2"/>
        <v>4</v>
      </c>
      <c r="B70" s="64" t="s">
        <v>149</v>
      </c>
      <c r="C70" s="104" t="s">
        <v>32</v>
      </c>
      <c r="D70" s="65">
        <f>D71+D77+D99+D102+D105</f>
        <v>3000</v>
      </c>
      <c r="E70" s="65">
        <f>E71+E77+E99+E102+E105</f>
        <v>3000</v>
      </c>
      <c r="F70" s="65">
        <f>F71+F77+F99+F102+F105</f>
        <v>3000</v>
      </c>
    </row>
    <row r="71" spans="1:6" ht="12.75" x14ac:dyDescent="0.2">
      <c r="A71" s="57">
        <f t="shared" si="2"/>
        <v>3</v>
      </c>
      <c r="B71" s="64" t="s">
        <v>150</v>
      </c>
      <c r="C71" s="104" t="s">
        <v>151</v>
      </c>
      <c r="D71" s="66"/>
      <c r="E71" s="66"/>
      <c r="F71" s="66"/>
    </row>
    <row r="72" spans="1:6" x14ac:dyDescent="0.2">
      <c r="A72" s="57">
        <f t="shared" si="2"/>
        <v>4</v>
      </c>
      <c r="B72" s="87" t="s">
        <v>152</v>
      </c>
      <c r="C72" s="105" t="s">
        <v>33</v>
      </c>
      <c r="D72" s="67">
        <f>D73</f>
        <v>0</v>
      </c>
      <c r="E72" s="67">
        <f>E73</f>
        <v>0</v>
      </c>
      <c r="F72" s="67">
        <f>F73</f>
        <v>0</v>
      </c>
    </row>
    <row r="73" spans="1:6" x14ac:dyDescent="0.2">
      <c r="A73" s="57">
        <f t="shared" si="2"/>
        <v>4</v>
      </c>
      <c r="B73" s="88" t="s">
        <v>153</v>
      </c>
      <c r="C73" s="106" t="s">
        <v>154</v>
      </c>
      <c r="D73" s="67"/>
      <c r="E73" s="67"/>
      <c r="F73" s="67"/>
    </row>
    <row r="74" spans="1:6" x14ac:dyDescent="0.2">
      <c r="A74" s="57">
        <f t="shared" si="2"/>
        <v>4</v>
      </c>
      <c r="B74" s="87" t="s">
        <v>155</v>
      </c>
      <c r="C74" s="105" t="s">
        <v>156</v>
      </c>
      <c r="D74" s="67">
        <f>D75+D76</f>
        <v>0</v>
      </c>
      <c r="E74" s="67">
        <f>E75+E76</f>
        <v>0</v>
      </c>
      <c r="F74" s="67">
        <f>F75+F76</f>
        <v>0</v>
      </c>
    </row>
    <row r="75" spans="1:6" x14ac:dyDescent="0.2">
      <c r="A75" s="57">
        <f t="shared" si="2"/>
        <v>4</v>
      </c>
      <c r="B75" s="88" t="s">
        <v>157</v>
      </c>
      <c r="C75" s="106" t="s">
        <v>158</v>
      </c>
      <c r="D75" s="67"/>
      <c r="E75" s="67"/>
      <c r="F75" s="67"/>
    </row>
    <row r="76" spans="1:6" x14ac:dyDescent="0.2">
      <c r="A76" s="57">
        <f t="shared" si="2"/>
        <v>4</v>
      </c>
      <c r="B76" s="88" t="s">
        <v>159</v>
      </c>
      <c r="C76" s="106" t="s">
        <v>160</v>
      </c>
      <c r="D76" s="67"/>
      <c r="E76" s="67"/>
      <c r="F76" s="67"/>
    </row>
    <row r="77" spans="1:6" ht="12.75" x14ac:dyDescent="0.2">
      <c r="A77" s="57">
        <f t="shared" si="2"/>
        <v>4</v>
      </c>
      <c r="B77" s="64" t="s">
        <v>161</v>
      </c>
      <c r="C77" s="104" t="s">
        <v>162</v>
      </c>
      <c r="D77" s="66">
        <f>D78+D80+D88+D90+D93+D95</f>
        <v>3000</v>
      </c>
      <c r="E77" s="66">
        <f>E78+E80+E88+E90+E93+E95</f>
        <v>3000</v>
      </c>
      <c r="F77" s="66">
        <f>F78+F80+F88+F90+F93+F95</f>
        <v>3000</v>
      </c>
    </row>
    <row r="78" spans="1:6" x14ac:dyDescent="0.2">
      <c r="A78" s="57">
        <f t="shared" si="2"/>
        <v>4</v>
      </c>
      <c r="B78" s="87" t="s">
        <v>163</v>
      </c>
      <c r="C78" s="105" t="s">
        <v>164</v>
      </c>
      <c r="D78" s="67">
        <f>D79</f>
        <v>0</v>
      </c>
      <c r="E78" s="67">
        <f>E79</f>
        <v>0</v>
      </c>
      <c r="F78" s="67">
        <f>F79</f>
        <v>0</v>
      </c>
    </row>
    <row r="79" spans="1:6" x14ac:dyDescent="0.2">
      <c r="A79" s="57">
        <f t="shared" si="2"/>
        <v>3</v>
      </c>
      <c r="B79" s="88" t="s">
        <v>165</v>
      </c>
      <c r="C79" s="106" t="s">
        <v>166</v>
      </c>
      <c r="D79" s="66"/>
      <c r="E79" s="66"/>
      <c r="F79" s="66"/>
    </row>
    <row r="80" spans="1:6" x14ac:dyDescent="0.2">
      <c r="A80" s="57">
        <f t="shared" si="2"/>
        <v>4</v>
      </c>
      <c r="B80" s="87" t="s">
        <v>167</v>
      </c>
      <c r="C80" s="105" t="s">
        <v>31</v>
      </c>
      <c r="D80" s="67">
        <f>D81+D82+D83+D84+D85+D86+D87</f>
        <v>3000</v>
      </c>
      <c r="E80" s="67">
        <f>E81+E82+E83+E84+E85+E86+E87</f>
        <v>3000</v>
      </c>
      <c r="F80" s="67">
        <f>F81+F82+F83+F84+F85+F86+F87</f>
        <v>3000</v>
      </c>
    </row>
    <row r="81" spans="1:6" x14ac:dyDescent="0.2">
      <c r="A81" s="57">
        <f t="shared" si="2"/>
        <v>3</v>
      </c>
      <c r="B81" s="88" t="s">
        <v>168</v>
      </c>
      <c r="C81" s="106" t="s">
        <v>169</v>
      </c>
      <c r="D81" s="66">
        <v>1000</v>
      </c>
      <c r="E81" s="66">
        <v>1000</v>
      </c>
      <c r="F81" s="66">
        <v>1000</v>
      </c>
    </row>
    <row r="82" spans="1:6" x14ac:dyDescent="0.2">
      <c r="A82" s="57">
        <f t="shared" si="2"/>
        <v>4</v>
      </c>
      <c r="B82" s="88" t="s">
        <v>170</v>
      </c>
      <c r="C82" s="106" t="s">
        <v>171</v>
      </c>
      <c r="D82" s="67"/>
      <c r="E82" s="67"/>
      <c r="F82" s="67"/>
    </row>
    <row r="83" spans="1:6" x14ac:dyDescent="0.2">
      <c r="A83" s="57">
        <f t="shared" si="2"/>
        <v>4</v>
      </c>
      <c r="B83" s="88" t="s">
        <v>172</v>
      </c>
      <c r="C83" s="106" t="s">
        <v>173</v>
      </c>
      <c r="D83" s="67"/>
      <c r="E83" s="67"/>
      <c r="F83" s="67"/>
    </row>
    <row r="84" spans="1:6" x14ac:dyDescent="0.2">
      <c r="A84" s="57">
        <f t="shared" si="2"/>
        <v>3</v>
      </c>
      <c r="B84" s="88" t="s">
        <v>174</v>
      </c>
      <c r="C84" s="106" t="s">
        <v>175</v>
      </c>
      <c r="D84" s="66"/>
      <c r="E84" s="66"/>
      <c r="F84" s="66"/>
    </row>
    <row r="85" spans="1:6" x14ac:dyDescent="0.2">
      <c r="A85" s="57">
        <f t="shared" si="2"/>
        <v>4</v>
      </c>
      <c r="B85" s="88" t="s">
        <v>176</v>
      </c>
      <c r="C85" s="106" t="s">
        <v>177</v>
      </c>
      <c r="D85" s="67"/>
      <c r="E85" s="67"/>
      <c r="F85" s="67"/>
    </row>
    <row r="86" spans="1:6" x14ac:dyDescent="0.2">
      <c r="A86" s="57">
        <f t="shared" si="2"/>
        <v>3</v>
      </c>
      <c r="B86" s="88" t="s">
        <v>178</v>
      </c>
      <c r="C86" s="106" t="s">
        <v>179</v>
      </c>
      <c r="D86" s="66"/>
      <c r="E86" s="66"/>
      <c r="F86" s="66"/>
    </row>
    <row r="87" spans="1:6" x14ac:dyDescent="0.2">
      <c r="A87" s="57">
        <f t="shared" si="2"/>
        <v>4</v>
      </c>
      <c r="B87" s="88" t="s">
        <v>180</v>
      </c>
      <c r="C87" s="106" t="s">
        <v>50</v>
      </c>
      <c r="D87" s="67">
        <v>2000</v>
      </c>
      <c r="E87" s="67">
        <v>2000</v>
      </c>
      <c r="F87" s="67">
        <v>2000</v>
      </c>
    </row>
    <row r="88" spans="1:6" x14ac:dyDescent="0.2">
      <c r="A88" s="57">
        <f t="shared" si="2"/>
        <v>4</v>
      </c>
      <c r="B88" s="87" t="s">
        <v>181</v>
      </c>
      <c r="C88" s="105" t="s">
        <v>182</v>
      </c>
      <c r="D88" s="67">
        <f>D89</f>
        <v>0</v>
      </c>
      <c r="E88" s="67">
        <f>E89</f>
        <v>0</v>
      </c>
      <c r="F88" s="67">
        <f>F89</f>
        <v>0</v>
      </c>
    </row>
    <row r="89" spans="1:6" x14ac:dyDescent="0.2">
      <c r="A89" s="57">
        <f t="shared" ref="A89:A107" si="7">LEN(B98)</f>
        <v>4</v>
      </c>
      <c r="B89" s="88" t="s">
        <v>183</v>
      </c>
      <c r="C89" s="106" t="s">
        <v>184</v>
      </c>
      <c r="D89" s="67"/>
      <c r="E89" s="67"/>
      <c r="F89" s="67"/>
    </row>
    <row r="90" spans="1:6" ht="12.75" x14ac:dyDescent="0.2">
      <c r="A90" s="57">
        <f t="shared" si="7"/>
        <v>2</v>
      </c>
      <c r="B90" s="87" t="s">
        <v>185</v>
      </c>
      <c r="C90" s="105" t="s">
        <v>34</v>
      </c>
      <c r="D90" s="65">
        <f>D91+D92</f>
        <v>0</v>
      </c>
      <c r="E90" s="65">
        <f t="shared" ref="E90:F90" si="8">E91+E92</f>
        <v>0</v>
      </c>
      <c r="F90" s="65">
        <f t="shared" si="8"/>
        <v>0</v>
      </c>
    </row>
    <row r="91" spans="1:6" x14ac:dyDescent="0.2">
      <c r="A91" s="57">
        <f t="shared" si="7"/>
        <v>3</v>
      </c>
      <c r="B91" s="88" t="s">
        <v>186</v>
      </c>
      <c r="C91" s="106" t="s">
        <v>187</v>
      </c>
      <c r="D91" s="66"/>
      <c r="E91" s="66"/>
      <c r="F91" s="66"/>
    </row>
    <row r="92" spans="1:6" x14ac:dyDescent="0.2">
      <c r="A92" s="57">
        <f t="shared" si="7"/>
        <v>4</v>
      </c>
      <c r="B92" s="88" t="s">
        <v>188</v>
      </c>
      <c r="C92" s="106" t="s">
        <v>189</v>
      </c>
      <c r="D92" s="67"/>
      <c r="E92" s="67"/>
      <c r="F92" s="67"/>
    </row>
    <row r="93" spans="1:6" ht="12.75" x14ac:dyDescent="0.2">
      <c r="A93" s="57">
        <f t="shared" si="7"/>
        <v>2</v>
      </c>
      <c r="B93" s="87">
        <v>425</v>
      </c>
      <c r="C93" s="105" t="s">
        <v>190</v>
      </c>
      <c r="D93" s="65">
        <f>D94</f>
        <v>0</v>
      </c>
      <c r="E93" s="65">
        <f t="shared" ref="E93:F93" si="9">E94</f>
        <v>0</v>
      </c>
      <c r="F93" s="65">
        <f t="shared" si="9"/>
        <v>0</v>
      </c>
    </row>
    <row r="94" spans="1:6" x14ac:dyDescent="0.2">
      <c r="A94" s="57">
        <f t="shared" si="7"/>
        <v>3</v>
      </c>
      <c r="B94" s="88" t="s">
        <v>191</v>
      </c>
      <c r="C94" s="106" t="s">
        <v>192</v>
      </c>
      <c r="D94" s="66">
        <v>0</v>
      </c>
      <c r="E94" s="66">
        <v>0</v>
      </c>
      <c r="F94" s="66">
        <v>0</v>
      </c>
    </row>
    <row r="95" spans="1:6" ht="12.75" x14ac:dyDescent="0.2">
      <c r="A95" s="57">
        <f t="shared" si="7"/>
        <v>4</v>
      </c>
      <c r="B95" s="87" t="s">
        <v>193</v>
      </c>
      <c r="C95" s="105" t="s">
        <v>194</v>
      </c>
      <c r="D95" s="65">
        <f>D96+D97+D98</f>
        <v>0</v>
      </c>
      <c r="E95" s="65">
        <f t="shared" ref="E95:F95" si="10">E96+E97+E98</f>
        <v>0</v>
      </c>
      <c r="F95" s="65">
        <f t="shared" si="10"/>
        <v>0</v>
      </c>
    </row>
    <row r="96" spans="1:6" ht="12.75" x14ac:dyDescent="0.2">
      <c r="A96" s="57">
        <f t="shared" si="7"/>
        <v>2</v>
      </c>
      <c r="B96" s="88" t="s">
        <v>195</v>
      </c>
      <c r="C96" s="106" t="s">
        <v>196</v>
      </c>
      <c r="D96" s="65"/>
      <c r="E96" s="65"/>
      <c r="F96" s="65"/>
    </row>
    <row r="97" spans="1:6" x14ac:dyDescent="0.2">
      <c r="A97" s="57">
        <f t="shared" si="7"/>
        <v>3</v>
      </c>
      <c r="B97" s="88" t="s">
        <v>197</v>
      </c>
      <c r="C97" s="106" t="s">
        <v>198</v>
      </c>
      <c r="D97" s="66"/>
      <c r="E97" s="66"/>
      <c r="F97" s="66"/>
    </row>
    <row r="98" spans="1:6" x14ac:dyDescent="0.2">
      <c r="A98" s="57">
        <f t="shared" si="7"/>
        <v>4</v>
      </c>
      <c r="B98" s="88" t="s">
        <v>199</v>
      </c>
      <c r="C98" s="106" t="s">
        <v>200</v>
      </c>
      <c r="D98" s="67"/>
      <c r="E98" s="67"/>
      <c r="F98" s="67"/>
    </row>
    <row r="99" spans="1:6" ht="25.5" x14ac:dyDescent="0.2">
      <c r="A99" s="57">
        <f t="shared" si="7"/>
        <v>3</v>
      </c>
      <c r="B99" s="64" t="s">
        <v>201</v>
      </c>
      <c r="C99" s="104" t="s">
        <v>202</v>
      </c>
      <c r="D99" s="65">
        <f>D100+D102+D105</f>
        <v>0</v>
      </c>
      <c r="E99" s="65">
        <f t="shared" ref="E99:F99" si="11">E100+E102+E105</f>
        <v>0</v>
      </c>
      <c r="F99" s="65">
        <f t="shared" si="11"/>
        <v>0</v>
      </c>
    </row>
    <row r="100" spans="1:6" x14ac:dyDescent="0.2">
      <c r="A100" s="57">
        <f t="shared" si="7"/>
        <v>4</v>
      </c>
      <c r="B100" s="87" t="s">
        <v>203</v>
      </c>
      <c r="C100" s="105" t="s">
        <v>204</v>
      </c>
      <c r="D100" s="67"/>
      <c r="E100" s="67"/>
      <c r="F100" s="67"/>
    </row>
    <row r="101" spans="1:6" x14ac:dyDescent="0.2">
      <c r="A101" s="57">
        <f t="shared" si="7"/>
        <v>1</v>
      </c>
      <c r="B101" s="88" t="s">
        <v>205</v>
      </c>
      <c r="C101" s="106" t="s">
        <v>206</v>
      </c>
      <c r="D101" s="66">
        <v>0</v>
      </c>
      <c r="E101" s="66">
        <v>0</v>
      </c>
      <c r="F101" s="66">
        <v>0</v>
      </c>
    </row>
    <row r="102" spans="1:6" ht="12.75" x14ac:dyDescent="0.2">
      <c r="A102" s="57">
        <f t="shared" si="7"/>
        <v>2</v>
      </c>
      <c r="B102" s="64" t="s">
        <v>207</v>
      </c>
      <c r="C102" s="104" t="s">
        <v>208</v>
      </c>
      <c r="D102" s="65">
        <f>D103</f>
        <v>0</v>
      </c>
      <c r="E102" s="65">
        <f t="shared" ref="E102:F102" si="12">E103</f>
        <v>0</v>
      </c>
      <c r="F102" s="65">
        <f t="shared" si="12"/>
        <v>0</v>
      </c>
    </row>
    <row r="103" spans="1:6" x14ac:dyDescent="0.2">
      <c r="A103" s="57">
        <f t="shared" si="7"/>
        <v>3</v>
      </c>
      <c r="B103" s="87" t="s">
        <v>209</v>
      </c>
      <c r="C103" s="105" t="s">
        <v>210</v>
      </c>
      <c r="D103" s="66">
        <f>D104</f>
        <v>0</v>
      </c>
      <c r="E103" s="66">
        <f t="shared" ref="E103:F103" si="13">E104</f>
        <v>0</v>
      </c>
      <c r="F103" s="66">
        <f t="shared" si="13"/>
        <v>0</v>
      </c>
    </row>
    <row r="104" spans="1:6" x14ac:dyDescent="0.2">
      <c r="A104" s="57">
        <f t="shared" si="7"/>
        <v>4</v>
      </c>
      <c r="B104" s="88" t="s">
        <v>211</v>
      </c>
      <c r="C104" s="106" t="s">
        <v>210</v>
      </c>
      <c r="D104" s="66"/>
      <c r="E104" s="66"/>
      <c r="F104" s="66"/>
    </row>
    <row r="105" spans="1:6" ht="12.75" x14ac:dyDescent="0.2">
      <c r="A105" s="57">
        <f t="shared" si="7"/>
        <v>2</v>
      </c>
      <c r="B105" s="64" t="s">
        <v>212</v>
      </c>
      <c r="C105" s="104" t="s">
        <v>213</v>
      </c>
      <c r="D105" s="66">
        <f>D106+D108</f>
        <v>0</v>
      </c>
      <c r="E105" s="66">
        <f t="shared" ref="E105:F105" si="14">E106+E108</f>
        <v>0</v>
      </c>
      <c r="F105" s="66">
        <f t="shared" si="14"/>
        <v>0</v>
      </c>
    </row>
    <row r="106" spans="1:6" x14ac:dyDescent="0.2">
      <c r="A106" s="57">
        <f t="shared" si="7"/>
        <v>3</v>
      </c>
      <c r="B106" s="87" t="s">
        <v>214</v>
      </c>
      <c r="C106" s="105" t="s">
        <v>51</v>
      </c>
      <c r="D106" s="66">
        <f>D107</f>
        <v>0</v>
      </c>
      <c r="E106" s="66">
        <f t="shared" ref="E106:F106" si="15">E107</f>
        <v>0</v>
      </c>
      <c r="F106" s="66">
        <f t="shared" si="15"/>
        <v>0</v>
      </c>
    </row>
    <row r="107" spans="1:6" x14ac:dyDescent="0.2">
      <c r="A107" s="57">
        <f t="shared" si="7"/>
        <v>4</v>
      </c>
      <c r="B107" s="88" t="s">
        <v>215</v>
      </c>
      <c r="C107" s="106" t="s">
        <v>51</v>
      </c>
      <c r="D107" s="66"/>
      <c r="E107" s="66"/>
      <c r="F107" s="66"/>
    </row>
    <row r="108" spans="1:6" x14ac:dyDescent="0.2">
      <c r="B108" s="87">
        <v>452</v>
      </c>
      <c r="C108" s="105" t="s">
        <v>216</v>
      </c>
      <c r="D108" s="66">
        <f>D109</f>
        <v>0</v>
      </c>
      <c r="E108" s="66">
        <f t="shared" ref="E108:F108" si="16">E109</f>
        <v>0</v>
      </c>
      <c r="F108" s="66">
        <f t="shared" si="16"/>
        <v>0</v>
      </c>
    </row>
    <row r="109" spans="1:6" x14ac:dyDescent="0.2">
      <c r="B109" s="88" t="s">
        <v>217</v>
      </c>
      <c r="C109" s="106" t="s">
        <v>216</v>
      </c>
      <c r="D109" s="66"/>
      <c r="E109" s="66"/>
      <c r="F109" s="66"/>
    </row>
    <row r="110" spans="1:6" ht="12.75" x14ac:dyDescent="0.2">
      <c r="B110" s="64" t="s">
        <v>218</v>
      </c>
      <c r="C110" s="104" t="s">
        <v>219</v>
      </c>
      <c r="D110" s="66">
        <f>D111+D114</f>
        <v>0</v>
      </c>
      <c r="E110" s="66">
        <f t="shared" ref="E110:F110" si="17">E111+E114</f>
        <v>0</v>
      </c>
      <c r="F110" s="66">
        <f t="shared" si="17"/>
        <v>0</v>
      </c>
    </row>
    <row r="111" spans="1:6" ht="12.75" x14ac:dyDescent="0.2">
      <c r="B111" s="64" t="s">
        <v>220</v>
      </c>
      <c r="C111" s="104" t="s">
        <v>221</v>
      </c>
      <c r="D111" s="66">
        <f>D112</f>
        <v>0</v>
      </c>
      <c r="E111" s="66">
        <f t="shared" ref="E111:F112" si="18">E112</f>
        <v>0</v>
      </c>
      <c r="F111" s="66">
        <f t="shared" si="18"/>
        <v>0</v>
      </c>
    </row>
    <row r="112" spans="1:6" x14ac:dyDescent="0.2">
      <c r="B112" s="87" t="s">
        <v>222</v>
      </c>
      <c r="C112" s="105" t="s">
        <v>223</v>
      </c>
      <c r="D112" s="66">
        <f>D113</f>
        <v>0</v>
      </c>
      <c r="E112" s="66">
        <f t="shared" si="18"/>
        <v>0</v>
      </c>
      <c r="F112" s="66">
        <f t="shared" si="18"/>
        <v>0</v>
      </c>
    </row>
    <row r="113" spans="2:6" x14ac:dyDescent="0.2">
      <c r="B113" s="88" t="s">
        <v>224</v>
      </c>
      <c r="C113" s="106" t="s">
        <v>223</v>
      </c>
      <c r="D113" s="66"/>
      <c r="E113" s="66"/>
      <c r="F113" s="66"/>
    </row>
    <row r="114" spans="2:6" ht="12.75" x14ac:dyDescent="0.2">
      <c r="B114" s="64" t="s">
        <v>225</v>
      </c>
      <c r="C114" s="104" t="s">
        <v>226</v>
      </c>
      <c r="D114" s="66">
        <f>D115</f>
        <v>0</v>
      </c>
      <c r="E114" s="66">
        <f t="shared" ref="E114:F115" si="19">E115</f>
        <v>0</v>
      </c>
      <c r="F114" s="66">
        <f t="shared" si="19"/>
        <v>0</v>
      </c>
    </row>
    <row r="115" spans="2:6" ht="24" x14ac:dyDescent="0.2">
      <c r="B115" s="87" t="s">
        <v>227</v>
      </c>
      <c r="C115" s="105" t="s">
        <v>228</v>
      </c>
      <c r="D115" s="66">
        <f>D116</f>
        <v>0</v>
      </c>
      <c r="E115" s="66">
        <f t="shared" si="19"/>
        <v>0</v>
      </c>
      <c r="F115" s="66">
        <f t="shared" si="19"/>
        <v>0</v>
      </c>
    </row>
    <row r="116" spans="2:6" ht="22.5" x14ac:dyDescent="0.2">
      <c r="B116" s="88" t="s">
        <v>229</v>
      </c>
      <c r="C116" s="106" t="s">
        <v>230</v>
      </c>
      <c r="D116" s="66"/>
      <c r="E116" s="66"/>
      <c r="F116" s="66"/>
    </row>
    <row r="118" spans="2:6" x14ac:dyDescent="0.2">
      <c r="C118" s="63" t="s">
        <v>373</v>
      </c>
      <c r="D118" s="187">
        <f>D3+D70</f>
        <v>8239672.9699999997</v>
      </c>
      <c r="E118" s="187">
        <f>E3+E70</f>
        <v>8239672.9699999997</v>
      </c>
      <c r="F118" s="187">
        <f>F3+F70</f>
        <v>8239672.9699999997</v>
      </c>
    </row>
  </sheetData>
  <autoFilter ref="A2:F107"/>
  <mergeCells count="1">
    <mergeCell ref="C1:F1"/>
  </mergeCells>
  <pageMargins left="0.75" right="0.75" top="1" bottom="1" header="0.5" footer="0.5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opLeftCell="A33" zoomScaleNormal="100" workbookViewId="0">
      <selection activeCell="A43" sqref="A43"/>
    </sheetView>
  </sheetViews>
  <sheetFormatPr defaultColWidth="11.42578125" defaultRowHeight="12.75" x14ac:dyDescent="0.2"/>
  <cols>
    <col min="1" max="1" width="16" style="21" customWidth="1"/>
    <col min="2" max="3" width="17.5703125" style="21" customWidth="1"/>
    <col min="4" max="4" width="17.5703125" style="33" customWidth="1"/>
    <col min="5" max="8" width="17.5703125" style="44" customWidth="1"/>
    <col min="9" max="9" width="18.85546875" style="44" customWidth="1"/>
    <col min="10" max="10" width="14.28515625" style="44" customWidth="1"/>
    <col min="11" max="11" width="7.85546875" style="44" customWidth="1"/>
    <col min="12" max="16384" width="11.42578125" style="44"/>
  </cols>
  <sheetData>
    <row r="1" spans="1:9" ht="24" customHeight="1" x14ac:dyDescent="0.2">
      <c r="A1" s="226" t="s">
        <v>7</v>
      </c>
      <c r="B1" s="226"/>
      <c r="C1" s="226"/>
      <c r="D1" s="226"/>
      <c r="E1" s="226"/>
      <c r="F1" s="226"/>
      <c r="G1" s="226"/>
      <c r="H1" s="226"/>
    </row>
    <row r="2" spans="1:9" s="1" customFormat="1" ht="13.5" thickBot="1" x14ac:dyDescent="0.25">
      <c r="A2" s="7"/>
      <c r="I2" s="8" t="s">
        <v>8</v>
      </c>
    </row>
    <row r="3" spans="1:9" s="1" customFormat="1" ht="26.25" thickBot="1" x14ac:dyDescent="0.25">
      <c r="A3" s="40" t="s">
        <v>9</v>
      </c>
      <c r="B3" s="227" t="s">
        <v>40</v>
      </c>
      <c r="C3" s="228"/>
      <c r="D3" s="228"/>
      <c r="E3" s="228"/>
      <c r="F3" s="228"/>
      <c r="G3" s="228"/>
      <c r="H3" s="228"/>
      <c r="I3" s="229"/>
    </row>
    <row r="4" spans="1:9" s="1" customFormat="1" ht="90" thickBot="1" x14ac:dyDescent="0.25">
      <c r="A4" s="41" t="s">
        <v>10</v>
      </c>
      <c r="B4" s="9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301</v>
      </c>
      <c r="H4" s="114" t="s">
        <v>16</v>
      </c>
      <c r="I4" s="11" t="s">
        <v>332</v>
      </c>
    </row>
    <row r="5" spans="1:9" s="1" customFormat="1" x14ac:dyDescent="0.2">
      <c r="A5" s="3">
        <v>63612</v>
      </c>
      <c r="B5" s="175">
        <v>7182991</v>
      </c>
      <c r="C5" s="176"/>
      <c r="D5" s="177"/>
      <c r="E5" s="177">
        <v>67500</v>
      </c>
      <c r="F5" s="177"/>
      <c r="G5" s="178"/>
      <c r="H5" s="178"/>
      <c r="I5" s="179"/>
    </row>
    <row r="6" spans="1:9" s="1" customFormat="1" x14ac:dyDescent="0.2">
      <c r="A6" s="12">
        <v>64132</v>
      </c>
      <c r="B6" s="180"/>
      <c r="C6" s="181">
        <v>100</v>
      </c>
      <c r="D6" s="181"/>
      <c r="E6" s="181"/>
      <c r="F6" s="181"/>
      <c r="G6" s="182"/>
      <c r="H6" s="182"/>
      <c r="I6" s="183"/>
    </row>
    <row r="7" spans="1:9" s="1" customFormat="1" x14ac:dyDescent="0.2">
      <c r="A7" s="12">
        <v>65267</v>
      </c>
      <c r="B7" s="180"/>
      <c r="C7" s="181"/>
      <c r="D7" s="181">
        <v>6000</v>
      </c>
      <c r="E7" s="181"/>
      <c r="F7" s="181"/>
      <c r="G7" s="182"/>
      <c r="H7" s="182"/>
      <c r="I7" s="183"/>
    </row>
    <row r="8" spans="1:9" s="1" customFormat="1" x14ac:dyDescent="0.2">
      <c r="A8" s="12">
        <v>65268</v>
      </c>
      <c r="B8" s="180"/>
      <c r="C8" s="181"/>
      <c r="D8" s="181">
        <v>36000</v>
      </c>
      <c r="E8" s="181"/>
      <c r="F8" s="181"/>
      <c r="G8" s="182"/>
      <c r="H8" s="182"/>
      <c r="I8" s="183"/>
    </row>
    <row r="9" spans="1:9" s="1" customFormat="1" x14ac:dyDescent="0.2">
      <c r="A9" s="12">
        <v>65269</v>
      </c>
      <c r="B9" s="180"/>
      <c r="C9" s="181"/>
      <c r="D9" s="181">
        <v>4000</v>
      </c>
      <c r="E9" s="184"/>
      <c r="F9" s="181"/>
      <c r="G9" s="182"/>
      <c r="H9" s="182"/>
      <c r="I9" s="183"/>
    </row>
    <row r="10" spans="1:9" s="1" customFormat="1" x14ac:dyDescent="0.2">
      <c r="A10" s="12">
        <v>66151</v>
      </c>
      <c r="B10" s="180"/>
      <c r="C10" s="181">
        <v>35900</v>
      </c>
      <c r="D10" s="181"/>
      <c r="E10" s="181"/>
      <c r="F10" s="181"/>
      <c r="G10" s="182"/>
      <c r="H10" s="182"/>
      <c r="I10" s="183"/>
    </row>
    <row r="11" spans="1:9" s="1" customFormat="1" x14ac:dyDescent="0.2">
      <c r="A11" s="12">
        <v>67111</v>
      </c>
      <c r="B11" s="180">
        <v>869718.01</v>
      </c>
      <c r="C11" s="181"/>
      <c r="D11" s="181"/>
      <c r="E11" s="184">
        <v>34463.96</v>
      </c>
      <c r="F11" s="181"/>
      <c r="G11" s="182"/>
      <c r="H11" s="182"/>
      <c r="I11" s="183"/>
    </row>
    <row r="12" spans="1:9" s="1" customFormat="1" x14ac:dyDescent="0.2">
      <c r="A12" s="12">
        <v>72119</v>
      </c>
      <c r="B12" s="180"/>
      <c r="C12" s="181"/>
      <c r="D12" s="181"/>
      <c r="E12" s="181"/>
      <c r="F12" s="181"/>
      <c r="G12" s="182">
        <v>3000</v>
      </c>
      <c r="H12" s="182"/>
      <c r="I12" s="183"/>
    </row>
    <row r="13" spans="1:9" s="1" customFormat="1" ht="13.5" thickBot="1" x14ac:dyDescent="0.25">
      <c r="A13" s="14"/>
      <c r="B13" s="171"/>
      <c r="C13" s="172"/>
      <c r="D13" s="172"/>
      <c r="E13" s="172"/>
      <c r="F13" s="172"/>
      <c r="G13" s="173"/>
      <c r="H13" s="173"/>
      <c r="I13" s="174"/>
    </row>
    <row r="14" spans="1:9" s="1" customFormat="1" ht="30" customHeight="1" thickBot="1" x14ac:dyDescent="0.25">
      <c r="A14" s="19" t="s">
        <v>17</v>
      </c>
      <c r="B14" s="185">
        <f t="shared" ref="B14:I14" si="0">SUM(B5:B13)</f>
        <v>8052709.0099999998</v>
      </c>
      <c r="C14" s="185">
        <f t="shared" si="0"/>
        <v>36000</v>
      </c>
      <c r="D14" s="185">
        <f t="shared" si="0"/>
        <v>46000</v>
      </c>
      <c r="E14" s="185">
        <f t="shared" si="0"/>
        <v>101963.95999999999</v>
      </c>
      <c r="F14" s="185">
        <f t="shared" si="0"/>
        <v>0</v>
      </c>
      <c r="G14" s="185">
        <f t="shared" si="0"/>
        <v>3000</v>
      </c>
      <c r="H14" s="185">
        <f t="shared" si="0"/>
        <v>0</v>
      </c>
      <c r="I14" s="186">
        <f t="shared" si="0"/>
        <v>0</v>
      </c>
    </row>
    <row r="15" spans="1:9" s="1" customFormat="1" ht="28.5" customHeight="1" thickBot="1" x14ac:dyDescent="0.25">
      <c r="A15" s="19" t="s">
        <v>41</v>
      </c>
      <c r="B15" s="230">
        <f>B14+C14+D14+E14+F14+G14+I14</f>
        <v>8239672.9699999997</v>
      </c>
      <c r="C15" s="231"/>
      <c r="D15" s="231"/>
      <c r="E15" s="231"/>
      <c r="F15" s="231"/>
      <c r="G15" s="231"/>
      <c r="H15" s="231"/>
      <c r="I15" s="232"/>
    </row>
    <row r="16" spans="1:9" ht="13.5" thickBot="1" x14ac:dyDescent="0.25">
      <c r="A16" s="45"/>
      <c r="B16" s="45"/>
      <c r="C16" s="45"/>
      <c r="D16" s="5"/>
      <c r="E16" s="20"/>
      <c r="H16" s="8"/>
    </row>
    <row r="17" spans="1:9" ht="24" customHeight="1" thickBot="1" x14ac:dyDescent="0.25">
      <c r="A17" s="42" t="s">
        <v>9</v>
      </c>
      <c r="B17" s="227" t="s">
        <v>298</v>
      </c>
      <c r="C17" s="228"/>
      <c r="D17" s="228"/>
      <c r="E17" s="228"/>
      <c r="F17" s="228"/>
      <c r="G17" s="228"/>
      <c r="H17" s="228"/>
      <c r="I17" s="229"/>
    </row>
    <row r="18" spans="1:9" ht="90" thickBot="1" x14ac:dyDescent="0.25">
      <c r="A18" s="43" t="s">
        <v>10</v>
      </c>
      <c r="B18" s="9" t="s">
        <v>11</v>
      </c>
      <c r="C18" s="10" t="s">
        <v>12</v>
      </c>
      <c r="D18" s="10" t="s">
        <v>13</v>
      </c>
      <c r="E18" s="10" t="s">
        <v>14</v>
      </c>
      <c r="F18" s="10" t="s">
        <v>15</v>
      </c>
      <c r="G18" s="10" t="s">
        <v>301</v>
      </c>
      <c r="H18" s="114" t="s">
        <v>16</v>
      </c>
      <c r="I18" s="11" t="s">
        <v>332</v>
      </c>
    </row>
    <row r="19" spans="1:9" x14ac:dyDescent="0.2">
      <c r="A19" s="3">
        <v>6361</v>
      </c>
      <c r="B19" s="175">
        <v>7182991</v>
      </c>
      <c r="C19" s="176"/>
      <c r="D19" s="177"/>
      <c r="E19" s="177">
        <v>67500</v>
      </c>
      <c r="F19" s="177"/>
      <c r="G19" s="178"/>
      <c r="H19" s="178"/>
      <c r="I19" s="179"/>
    </row>
    <row r="20" spans="1:9" x14ac:dyDescent="0.2">
      <c r="A20" s="12">
        <v>6413</v>
      </c>
      <c r="B20" s="180"/>
      <c r="C20" s="181">
        <v>100</v>
      </c>
      <c r="D20" s="181"/>
      <c r="E20" s="181"/>
      <c r="F20" s="181"/>
      <c r="G20" s="182"/>
      <c r="H20" s="182"/>
      <c r="I20" s="183"/>
    </row>
    <row r="21" spans="1:9" x14ac:dyDescent="0.2">
      <c r="A21" s="12">
        <v>6526</v>
      </c>
      <c r="B21" s="180"/>
      <c r="C21" s="181"/>
      <c r="D21" s="181">
        <v>46000</v>
      </c>
      <c r="E21" s="181"/>
      <c r="F21" s="181"/>
      <c r="G21" s="182"/>
      <c r="H21" s="182"/>
      <c r="I21" s="183"/>
    </row>
    <row r="22" spans="1:9" x14ac:dyDescent="0.2">
      <c r="A22" s="12">
        <v>6615</v>
      </c>
      <c r="B22" s="180"/>
      <c r="C22" s="181">
        <v>35900</v>
      </c>
      <c r="D22" s="181"/>
      <c r="E22" s="181"/>
      <c r="F22" s="181"/>
      <c r="G22" s="182"/>
      <c r="H22" s="182"/>
      <c r="I22" s="183"/>
    </row>
    <row r="23" spans="1:9" x14ac:dyDescent="0.2">
      <c r="A23" s="12">
        <v>6711</v>
      </c>
      <c r="B23" s="180">
        <v>869718.01</v>
      </c>
      <c r="C23" s="181"/>
      <c r="D23" s="181"/>
      <c r="E23" s="184">
        <v>34463.96</v>
      </c>
      <c r="F23" s="181"/>
      <c r="G23" s="182"/>
      <c r="H23" s="182"/>
      <c r="I23" s="183"/>
    </row>
    <row r="24" spans="1:9" x14ac:dyDescent="0.2">
      <c r="A24" s="12">
        <v>7211</v>
      </c>
      <c r="B24" s="180"/>
      <c r="C24" s="181"/>
      <c r="D24" s="181"/>
      <c r="E24" s="181"/>
      <c r="F24" s="181"/>
      <c r="G24" s="182">
        <v>3000</v>
      </c>
      <c r="H24" s="182"/>
      <c r="I24" s="183"/>
    </row>
    <row r="25" spans="1:9" ht="13.5" thickBot="1" x14ac:dyDescent="0.25">
      <c r="A25" s="13"/>
      <c r="B25" s="180"/>
      <c r="C25" s="181"/>
      <c r="D25" s="181"/>
      <c r="E25" s="181"/>
      <c r="F25" s="181"/>
      <c r="G25" s="182"/>
      <c r="H25" s="182"/>
      <c r="I25" s="183"/>
    </row>
    <row r="26" spans="1:9" s="1" customFormat="1" ht="30" customHeight="1" thickBot="1" x14ac:dyDescent="0.25">
      <c r="A26" s="19" t="s">
        <v>17</v>
      </c>
      <c r="B26" s="185">
        <f t="shared" ref="B26:I26" si="1">SUM(B19:B25)</f>
        <v>8052709.0099999998</v>
      </c>
      <c r="C26" s="185">
        <f t="shared" si="1"/>
        <v>36000</v>
      </c>
      <c r="D26" s="185">
        <f t="shared" si="1"/>
        <v>46000</v>
      </c>
      <c r="E26" s="185">
        <f t="shared" si="1"/>
        <v>101963.95999999999</v>
      </c>
      <c r="F26" s="185">
        <f t="shared" si="1"/>
        <v>0</v>
      </c>
      <c r="G26" s="185">
        <f t="shared" si="1"/>
        <v>3000</v>
      </c>
      <c r="H26" s="185">
        <f t="shared" si="1"/>
        <v>0</v>
      </c>
      <c r="I26" s="186">
        <f t="shared" si="1"/>
        <v>0</v>
      </c>
    </row>
    <row r="27" spans="1:9" s="1" customFormat="1" ht="28.5" customHeight="1" thickBot="1" x14ac:dyDescent="0.25">
      <c r="A27" s="19" t="s">
        <v>297</v>
      </c>
      <c r="B27" s="230">
        <f>B26+C26+D26+E26+F26+G26+I26</f>
        <v>8239672.9699999997</v>
      </c>
      <c r="C27" s="231"/>
      <c r="D27" s="231"/>
      <c r="E27" s="231"/>
      <c r="F27" s="231"/>
      <c r="G27" s="231"/>
      <c r="H27" s="231"/>
      <c r="I27" s="232"/>
    </row>
    <row r="28" spans="1:9" ht="13.5" thickBot="1" x14ac:dyDescent="0.25">
      <c r="D28" s="70"/>
      <c r="E28" s="71"/>
    </row>
    <row r="29" spans="1:9" ht="26.25" thickBot="1" x14ac:dyDescent="0.25">
      <c r="A29" s="42" t="s">
        <v>9</v>
      </c>
      <c r="B29" s="227" t="s">
        <v>344</v>
      </c>
      <c r="C29" s="228"/>
      <c r="D29" s="228"/>
      <c r="E29" s="228"/>
      <c r="F29" s="228"/>
      <c r="G29" s="228"/>
      <c r="H29" s="228"/>
      <c r="I29" s="229"/>
    </row>
    <row r="30" spans="1:9" ht="90" thickBot="1" x14ac:dyDescent="0.25">
      <c r="A30" s="43" t="s">
        <v>10</v>
      </c>
      <c r="B30" s="9" t="s">
        <v>11</v>
      </c>
      <c r="C30" s="10" t="s">
        <v>12</v>
      </c>
      <c r="D30" s="10" t="s">
        <v>13</v>
      </c>
      <c r="E30" s="10" t="s">
        <v>14</v>
      </c>
      <c r="F30" s="10" t="s">
        <v>15</v>
      </c>
      <c r="G30" s="10" t="s">
        <v>301</v>
      </c>
      <c r="H30" s="114" t="s">
        <v>16</v>
      </c>
      <c r="I30" s="11" t="s">
        <v>332</v>
      </c>
    </row>
    <row r="31" spans="1:9" x14ac:dyDescent="0.2">
      <c r="A31" s="3">
        <v>6361</v>
      </c>
      <c r="B31" s="175">
        <v>7182991</v>
      </c>
      <c r="C31" s="176"/>
      <c r="D31" s="177"/>
      <c r="E31" s="177">
        <v>67500</v>
      </c>
      <c r="F31" s="177"/>
      <c r="G31" s="178"/>
      <c r="H31" s="178"/>
      <c r="I31" s="179"/>
    </row>
    <row r="32" spans="1:9" x14ac:dyDescent="0.2">
      <c r="A32" s="12">
        <v>6413</v>
      </c>
      <c r="B32" s="180"/>
      <c r="C32" s="181">
        <v>100</v>
      </c>
      <c r="D32" s="181"/>
      <c r="E32" s="181"/>
      <c r="F32" s="181"/>
      <c r="G32" s="182"/>
      <c r="H32" s="182"/>
      <c r="I32" s="183"/>
    </row>
    <row r="33" spans="1:9" x14ac:dyDescent="0.2">
      <c r="A33" s="12">
        <v>6526</v>
      </c>
      <c r="B33" s="180"/>
      <c r="C33" s="181"/>
      <c r="D33" s="181">
        <v>46000</v>
      </c>
      <c r="E33" s="181"/>
      <c r="F33" s="181"/>
      <c r="G33" s="182"/>
      <c r="H33" s="182"/>
      <c r="I33" s="183"/>
    </row>
    <row r="34" spans="1:9" x14ac:dyDescent="0.2">
      <c r="A34" s="12">
        <v>6615</v>
      </c>
      <c r="B34" s="180"/>
      <c r="C34" s="181">
        <v>35900</v>
      </c>
      <c r="D34" s="181"/>
      <c r="E34" s="181"/>
      <c r="F34" s="181"/>
      <c r="G34" s="182"/>
      <c r="H34" s="182"/>
      <c r="I34" s="183"/>
    </row>
    <row r="35" spans="1:9" x14ac:dyDescent="0.2">
      <c r="A35" s="12">
        <v>6711</v>
      </c>
      <c r="B35" s="180">
        <v>869718.01</v>
      </c>
      <c r="C35" s="181"/>
      <c r="D35" s="181"/>
      <c r="E35" s="184">
        <v>34463.96</v>
      </c>
      <c r="F35" s="181"/>
      <c r="G35" s="182"/>
      <c r="H35" s="182"/>
      <c r="I35" s="183"/>
    </row>
    <row r="36" spans="1:9" ht="13.5" customHeight="1" x14ac:dyDescent="0.2">
      <c r="A36" s="12">
        <v>7211</v>
      </c>
      <c r="B36" s="180"/>
      <c r="C36" s="181"/>
      <c r="D36" s="181"/>
      <c r="E36" s="181"/>
      <c r="F36" s="181"/>
      <c r="G36" s="182">
        <v>3000</v>
      </c>
      <c r="H36" s="182"/>
      <c r="I36" s="183"/>
    </row>
    <row r="37" spans="1:9" ht="13.5" thickBot="1" x14ac:dyDescent="0.25">
      <c r="A37" s="14"/>
      <c r="B37" s="15"/>
      <c r="C37" s="16"/>
      <c r="D37" s="16"/>
      <c r="E37" s="16"/>
      <c r="F37" s="16"/>
      <c r="G37" s="17"/>
      <c r="H37" s="17"/>
      <c r="I37" s="18"/>
    </row>
    <row r="38" spans="1:9" s="1" customFormat="1" ht="30" customHeight="1" thickBot="1" x14ac:dyDescent="0.25">
      <c r="A38" s="19" t="s">
        <v>17</v>
      </c>
      <c r="B38" s="185">
        <f t="shared" ref="B38:I38" si="2">SUM(B31:B37)</f>
        <v>8052709.0099999998</v>
      </c>
      <c r="C38" s="185">
        <f t="shared" si="2"/>
        <v>36000</v>
      </c>
      <c r="D38" s="185">
        <f t="shared" si="2"/>
        <v>46000</v>
      </c>
      <c r="E38" s="185">
        <f t="shared" si="2"/>
        <v>101963.95999999999</v>
      </c>
      <c r="F38" s="185">
        <f t="shared" si="2"/>
        <v>0</v>
      </c>
      <c r="G38" s="185">
        <f t="shared" si="2"/>
        <v>3000</v>
      </c>
      <c r="H38" s="185">
        <f t="shared" si="2"/>
        <v>0</v>
      </c>
      <c r="I38" s="186">
        <f t="shared" si="2"/>
        <v>0</v>
      </c>
    </row>
    <row r="39" spans="1:9" s="1" customFormat="1" ht="28.5" customHeight="1" thickBot="1" x14ac:dyDescent="0.25">
      <c r="A39" s="19" t="s">
        <v>345</v>
      </c>
      <c r="B39" s="230">
        <f>B38+C38+D38+E38+F38+G38+I38</f>
        <v>8239672.9699999997</v>
      </c>
      <c r="C39" s="231"/>
      <c r="D39" s="231"/>
      <c r="E39" s="231"/>
      <c r="F39" s="231"/>
      <c r="G39" s="231"/>
      <c r="H39" s="231"/>
      <c r="I39" s="232"/>
    </row>
    <row r="40" spans="1:9" ht="13.5" customHeight="1" x14ac:dyDescent="0.2">
      <c r="C40" s="22"/>
      <c r="D40" s="70"/>
      <c r="E40" s="72"/>
    </row>
    <row r="41" spans="1:9" ht="13.5" customHeight="1" x14ac:dyDescent="0.2">
      <c r="C41" s="22"/>
      <c r="D41" s="73"/>
      <c r="E41" s="74"/>
    </row>
    <row r="42" spans="1:9" ht="13.5" customHeight="1" x14ac:dyDescent="0.2">
      <c r="A42" s="21" t="s">
        <v>375</v>
      </c>
      <c r="D42" s="75"/>
      <c r="E42" s="76"/>
      <c r="G42" s="44" t="s">
        <v>374</v>
      </c>
    </row>
    <row r="43" spans="1:9" ht="13.5" customHeight="1" x14ac:dyDescent="0.2">
      <c r="D43" s="77"/>
      <c r="E43" s="78"/>
    </row>
    <row r="44" spans="1:9" ht="13.5" customHeight="1" x14ac:dyDescent="0.2">
      <c r="D44" s="70"/>
      <c r="E44" s="71"/>
    </row>
    <row r="45" spans="1:9" ht="28.5" customHeight="1" x14ac:dyDescent="0.2">
      <c r="C45" s="22"/>
      <c r="D45" s="70"/>
      <c r="E45" s="79"/>
    </row>
    <row r="46" spans="1:9" ht="13.5" customHeight="1" x14ac:dyDescent="0.2">
      <c r="C46" s="22"/>
      <c r="D46" s="70"/>
      <c r="E46" s="74"/>
    </row>
    <row r="47" spans="1:9" ht="13.5" customHeight="1" x14ac:dyDescent="0.2">
      <c r="D47" s="70"/>
      <c r="E47" s="71"/>
    </row>
    <row r="48" spans="1:9" ht="13.5" customHeight="1" x14ac:dyDescent="0.2">
      <c r="D48" s="70"/>
      <c r="E48" s="78"/>
    </row>
    <row r="49" spans="2:5" ht="13.5" customHeight="1" x14ac:dyDescent="0.2">
      <c r="D49" s="70"/>
      <c r="E49" s="71"/>
    </row>
    <row r="50" spans="2:5" ht="22.5" customHeight="1" x14ac:dyDescent="0.2">
      <c r="D50" s="70"/>
      <c r="E50" s="80"/>
    </row>
    <row r="51" spans="2:5" ht="13.5" customHeight="1" x14ac:dyDescent="0.2">
      <c r="D51" s="75"/>
      <c r="E51" s="76"/>
    </row>
    <row r="52" spans="2:5" ht="13.5" customHeight="1" x14ac:dyDescent="0.2">
      <c r="B52" s="22"/>
      <c r="D52" s="75"/>
      <c r="E52" s="81"/>
    </row>
    <row r="53" spans="2:5" ht="13.5" customHeight="1" x14ac:dyDescent="0.2">
      <c r="C53" s="22"/>
      <c r="D53" s="75"/>
      <c r="E53" s="82"/>
    </row>
    <row r="54" spans="2:5" ht="13.5" customHeight="1" x14ac:dyDescent="0.2">
      <c r="C54" s="22"/>
      <c r="D54" s="77"/>
      <c r="E54" s="74"/>
    </row>
    <row r="55" spans="2:5" ht="13.5" customHeight="1" x14ac:dyDescent="0.2">
      <c r="D55" s="70"/>
      <c r="E55" s="71"/>
    </row>
    <row r="56" spans="2:5" ht="13.5" customHeight="1" x14ac:dyDescent="0.2">
      <c r="B56" s="22"/>
      <c r="D56" s="70"/>
      <c r="E56" s="72"/>
    </row>
    <row r="57" spans="2:5" ht="13.5" customHeight="1" x14ac:dyDescent="0.2">
      <c r="C57" s="22"/>
      <c r="D57" s="70"/>
      <c r="E57" s="81"/>
    </row>
    <row r="58" spans="2:5" ht="13.5" customHeight="1" x14ac:dyDescent="0.2">
      <c r="C58" s="22"/>
      <c r="D58" s="77"/>
      <c r="E58" s="74"/>
    </row>
    <row r="59" spans="2:5" ht="13.5" customHeight="1" x14ac:dyDescent="0.2">
      <c r="D59" s="75"/>
      <c r="E59" s="71"/>
    </row>
    <row r="60" spans="2:5" ht="13.5" customHeight="1" x14ac:dyDescent="0.2">
      <c r="C60" s="22"/>
      <c r="D60" s="75"/>
      <c r="E60" s="81"/>
    </row>
    <row r="61" spans="2:5" ht="22.5" customHeight="1" x14ac:dyDescent="0.2">
      <c r="D61" s="77"/>
      <c r="E61" s="80"/>
    </row>
    <row r="62" spans="2:5" ht="13.5" customHeight="1" x14ac:dyDescent="0.2">
      <c r="D62" s="70"/>
      <c r="E62" s="71"/>
    </row>
    <row r="63" spans="2:5" ht="13.5" customHeight="1" x14ac:dyDescent="0.2">
      <c r="D63" s="77"/>
      <c r="E63" s="74"/>
    </row>
    <row r="64" spans="2:5" ht="13.5" customHeight="1" x14ac:dyDescent="0.2">
      <c r="D64" s="70"/>
      <c r="E64" s="71"/>
    </row>
    <row r="65" spans="1:5" ht="13.5" customHeight="1" x14ac:dyDescent="0.2">
      <c r="D65" s="70"/>
      <c r="E65" s="71"/>
    </row>
    <row r="66" spans="1:5" ht="13.5" customHeight="1" x14ac:dyDescent="0.2">
      <c r="A66" s="22"/>
      <c r="D66" s="83"/>
      <c r="E66" s="81"/>
    </row>
    <row r="67" spans="1:5" ht="13.5" customHeight="1" x14ac:dyDescent="0.2">
      <c r="B67" s="22"/>
      <c r="C67" s="22"/>
      <c r="D67" s="84"/>
      <c r="E67" s="81"/>
    </row>
    <row r="68" spans="1:5" ht="13.5" customHeight="1" x14ac:dyDescent="0.2">
      <c r="B68" s="22"/>
      <c r="C68" s="22"/>
      <c r="D68" s="84"/>
      <c r="E68" s="72"/>
    </row>
    <row r="69" spans="1:5" ht="13.5" customHeight="1" x14ac:dyDescent="0.2">
      <c r="B69" s="22"/>
      <c r="C69" s="22"/>
      <c r="D69" s="77"/>
      <c r="E69" s="78"/>
    </row>
    <row r="70" spans="1:5" x14ac:dyDescent="0.2">
      <c r="D70" s="70"/>
      <c r="E70" s="71"/>
    </row>
    <row r="71" spans="1:5" x14ac:dyDescent="0.2">
      <c r="B71" s="22"/>
      <c r="D71" s="70"/>
      <c r="E71" s="81"/>
    </row>
    <row r="72" spans="1:5" x14ac:dyDescent="0.2">
      <c r="C72" s="22"/>
      <c r="D72" s="70"/>
      <c r="E72" s="72"/>
    </row>
    <row r="73" spans="1:5" x14ac:dyDescent="0.2">
      <c r="C73" s="22"/>
      <c r="D73" s="77"/>
      <c r="E73" s="74"/>
    </row>
    <row r="74" spans="1:5" x14ac:dyDescent="0.2">
      <c r="D74" s="70"/>
      <c r="E74" s="71"/>
    </row>
    <row r="75" spans="1:5" x14ac:dyDescent="0.2">
      <c r="D75" s="70"/>
      <c r="E75" s="71"/>
    </row>
    <row r="76" spans="1:5" x14ac:dyDescent="0.2">
      <c r="D76" s="23"/>
      <c r="E76" s="24"/>
    </row>
    <row r="77" spans="1:5" x14ac:dyDescent="0.2">
      <c r="D77" s="70"/>
      <c r="E77" s="71"/>
    </row>
    <row r="78" spans="1:5" x14ac:dyDescent="0.2">
      <c r="D78" s="70"/>
      <c r="E78" s="71"/>
    </row>
    <row r="79" spans="1:5" x14ac:dyDescent="0.2">
      <c r="D79" s="70"/>
      <c r="E79" s="71"/>
    </row>
    <row r="80" spans="1:5" x14ac:dyDescent="0.2">
      <c r="D80" s="77"/>
      <c r="E80" s="74"/>
    </row>
    <row r="81" spans="1:5" x14ac:dyDescent="0.2">
      <c r="D81" s="70"/>
      <c r="E81" s="71"/>
    </row>
    <row r="82" spans="1:5" x14ac:dyDescent="0.2">
      <c r="D82" s="77"/>
      <c r="E82" s="74"/>
    </row>
    <row r="83" spans="1:5" x14ac:dyDescent="0.2">
      <c r="D83" s="70"/>
      <c r="E83" s="71"/>
    </row>
    <row r="84" spans="1:5" x14ac:dyDescent="0.2">
      <c r="D84" s="70"/>
      <c r="E84" s="71"/>
    </row>
    <row r="85" spans="1:5" x14ac:dyDescent="0.2">
      <c r="D85" s="70"/>
      <c r="E85" s="71"/>
    </row>
    <row r="86" spans="1:5" x14ac:dyDescent="0.2">
      <c r="D86" s="70"/>
      <c r="E86" s="71"/>
    </row>
    <row r="87" spans="1:5" ht="28.5" customHeight="1" x14ac:dyDescent="0.2">
      <c r="A87" s="85"/>
      <c r="B87" s="85"/>
      <c r="C87" s="85"/>
      <c r="D87" s="86"/>
      <c r="E87" s="25"/>
    </row>
    <row r="88" spans="1:5" x14ac:dyDescent="0.2">
      <c r="C88" s="22"/>
      <c r="D88" s="70"/>
      <c r="E88" s="72"/>
    </row>
    <row r="89" spans="1:5" x14ac:dyDescent="0.2">
      <c r="D89" s="26"/>
      <c r="E89" s="27"/>
    </row>
    <row r="90" spans="1:5" x14ac:dyDescent="0.2">
      <c r="D90" s="70"/>
      <c r="E90" s="71"/>
    </row>
    <row r="91" spans="1:5" x14ac:dyDescent="0.2">
      <c r="D91" s="23"/>
      <c r="E91" s="24"/>
    </row>
    <row r="92" spans="1:5" x14ac:dyDescent="0.2">
      <c r="D92" s="23"/>
      <c r="E92" s="24"/>
    </row>
    <row r="93" spans="1:5" x14ac:dyDescent="0.2">
      <c r="D93" s="70"/>
      <c r="E93" s="71"/>
    </row>
    <row r="94" spans="1:5" x14ac:dyDescent="0.2">
      <c r="D94" s="77"/>
      <c r="E94" s="74"/>
    </row>
    <row r="95" spans="1:5" x14ac:dyDescent="0.2">
      <c r="D95" s="70"/>
      <c r="E95" s="71"/>
    </row>
    <row r="96" spans="1:5" x14ac:dyDescent="0.2">
      <c r="D96" s="70"/>
      <c r="E96" s="71"/>
    </row>
    <row r="97" spans="2:5" x14ac:dyDescent="0.2">
      <c r="D97" s="77"/>
      <c r="E97" s="74"/>
    </row>
    <row r="98" spans="2:5" x14ac:dyDescent="0.2">
      <c r="D98" s="70"/>
      <c r="E98" s="71"/>
    </row>
    <row r="99" spans="2:5" x14ac:dyDescent="0.2">
      <c r="D99" s="23"/>
      <c r="E99" s="24"/>
    </row>
    <row r="100" spans="2:5" x14ac:dyDescent="0.2">
      <c r="D100" s="77"/>
      <c r="E100" s="27"/>
    </row>
    <row r="101" spans="2:5" x14ac:dyDescent="0.2">
      <c r="D101" s="75"/>
      <c r="E101" s="24"/>
    </row>
    <row r="102" spans="2:5" x14ac:dyDescent="0.2">
      <c r="D102" s="77"/>
      <c r="E102" s="74"/>
    </row>
    <row r="103" spans="2:5" x14ac:dyDescent="0.2">
      <c r="D103" s="70"/>
      <c r="E103" s="71"/>
    </row>
    <row r="104" spans="2:5" x14ac:dyDescent="0.2">
      <c r="C104" s="22"/>
      <c r="D104" s="70"/>
      <c r="E104" s="72"/>
    </row>
    <row r="105" spans="2:5" x14ac:dyDescent="0.2">
      <c r="D105" s="75"/>
      <c r="E105" s="74"/>
    </row>
    <row r="106" spans="2:5" x14ac:dyDescent="0.2">
      <c r="D106" s="75"/>
      <c r="E106" s="24"/>
    </row>
    <row r="107" spans="2:5" x14ac:dyDescent="0.2">
      <c r="C107" s="22"/>
      <c r="D107" s="75"/>
      <c r="E107" s="28"/>
    </row>
    <row r="108" spans="2:5" x14ac:dyDescent="0.2">
      <c r="C108" s="22"/>
      <c r="D108" s="77"/>
      <c r="E108" s="78"/>
    </row>
    <row r="109" spans="2:5" x14ac:dyDescent="0.2">
      <c r="D109" s="70"/>
      <c r="E109" s="71"/>
    </row>
    <row r="110" spans="2:5" x14ac:dyDescent="0.2">
      <c r="D110" s="26"/>
      <c r="E110" s="29"/>
    </row>
    <row r="111" spans="2:5" ht="11.25" customHeight="1" x14ac:dyDescent="0.2">
      <c r="D111" s="23"/>
      <c r="E111" s="24"/>
    </row>
    <row r="112" spans="2:5" ht="24" customHeight="1" x14ac:dyDescent="0.2">
      <c r="B112" s="22"/>
      <c r="D112" s="23"/>
      <c r="E112" s="30"/>
    </row>
    <row r="113" spans="1:5" ht="15" customHeight="1" x14ac:dyDescent="0.2">
      <c r="C113" s="22"/>
      <c r="D113" s="23"/>
      <c r="E113" s="30"/>
    </row>
    <row r="114" spans="1:5" ht="11.25" customHeight="1" x14ac:dyDescent="0.2">
      <c r="D114" s="26"/>
      <c r="E114" s="27"/>
    </row>
    <row r="115" spans="1:5" x14ac:dyDescent="0.2">
      <c r="D115" s="23"/>
      <c r="E115" s="24"/>
    </row>
    <row r="116" spans="1:5" ht="13.5" customHeight="1" x14ac:dyDescent="0.2">
      <c r="B116" s="22"/>
      <c r="D116" s="23"/>
      <c r="E116" s="31"/>
    </row>
    <row r="117" spans="1:5" ht="12.75" customHeight="1" x14ac:dyDescent="0.2">
      <c r="C117" s="22"/>
      <c r="D117" s="23"/>
      <c r="E117" s="72"/>
    </row>
    <row r="118" spans="1:5" ht="12.75" customHeight="1" x14ac:dyDescent="0.2">
      <c r="C118" s="22"/>
      <c r="D118" s="77"/>
      <c r="E118" s="78"/>
    </row>
    <row r="119" spans="1:5" x14ac:dyDescent="0.2">
      <c r="D119" s="70"/>
      <c r="E119" s="71"/>
    </row>
    <row r="120" spans="1:5" x14ac:dyDescent="0.2">
      <c r="C120" s="22"/>
      <c r="D120" s="70"/>
      <c r="E120" s="28"/>
    </row>
    <row r="121" spans="1:5" x14ac:dyDescent="0.2">
      <c r="D121" s="26"/>
      <c r="E121" s="27"/>
    </row>
    <row r="122" spans="1:5" x14ac:dyDescent="0.2">
      <c r="D122" s="23"/>
      <c r="E122" s="24"/>
    </row>
    <row r="123" spans="1:5" x14ac:dyDescent="0.2">
      <c r="D123" s="70"/>
      <c r="E123" s="71"/>
    </row>
    <row r="124" spans="1:5" ht="19.5" customHeight="1" x14ac:dyDescent="0.2">
      <c r="A124" s="81"/>
      <c r="B124" s="45"/>
      <c r="C124" s="45"/>
      <c r="D124" s="45"/>
      <c r="E124" s="81"/>
    </row>
    <row r="125" spans="1:5" ht="15" customHeight="1" x14ac:dyDescent="0.2">
      <c r="A125" s="22"/>
      <c r="D125" s="83"/>
      <c r="E125" s="81"/>
    </row>
    <row r="126" spans="1:5" x14ac:dyDescent="0.2">
      <c r="A126" s="22"/>
      <c r="B126" s="22"/>
      <c r="D126" s="83"/>
      <c r="E126" s="72"/>
    </row>
    <row r="127" spans="1:5" x14ac:dyDescent="0.2">
      <c r="C127" s="22"/>
      <c r="D127" s="70"/>
      <c r="E127" s="81"/>
    </row>
    <row r="128" spans="1:5" x14ac:dyDescent="0.2">
      <c r="D128" s="73"/>
      <c r="E128" s="74"/>
    </row>
    <row r="129" spans="1:5" x14ac:dyDescent="0.2">
      <c r="B129" s="22"/>
      <c r="D129" s="70"/>
      <c r="E129" s="72"/>
    </row>
    <row r="130" spans="1:5" x14ac:dyDescent="0.2">
      <c r="C130" s="22"/>
      <c r="D130" s="70"/>
      <c r="E130" s="72"/>
    </row>
    <row r="131" spans="1:5" x14ac:dyDescent="0.2">
      <c r="D131" s="77"/>
      <c r="E131" s="78"/>
    </row>
    <row r="132" spans="1:5" ht="22.5" customHeight="1" x14ac:dyDescent="0.2">
      <c r="C132" s="22"/>
      <c r="D132" s="70"/>
      <c r="E132" s="79"/>
    </row>
    <row r="133" spans="1:5" x14ac:dyDescent="0.2">
      <c r="D133" s="70"/>
      <c r="E133" s="78"/>
    </row>
    <row r="134" spans="1:5" x14ac:dyDescent="0.2">
      <c r="B134" s="22"/>
      <c r="D134" s="75"/>
      <c r="E134" s="81"/>
    </row>
    <row r="135" spans="1:5" x14ac:dyDescent="0.2">
      <c r="C135" s="22"/>
      <c r="D135" s="75"/>
      <c r="E135" s="82"/>
    </row>
    <row r="136" spans="1:5" x14ac:dyDescent="0.2">
      <c r="D136" s="77"/>
      <c r="E136" s="74"/>
    </row>
    <row r="137" spans="1:5" ht="13.5" customHeight="1" x14ac:dyDescent="0.2">
      <c r="A137" s="22"/>
      <c r="D137" s="83"/>
      <c r="E137" s="81"/>
    </row>
    <row r="138" spans="1:5" ht="13.5" customHeight="1" x14ac:dyDescent="0.2">
      <c r="B138" s="22"/>
      <c r="D138" s="70"/>
      <c r="E138" s="81"/>
    </row>
    <row r="139" spans="1:5" ht="13.5" customHeight="1" x14ac:dyDescent="0.2">
      <c r="C139" s="22"/>
      <c r="D139" s="70"/>
      <c r="E139" s="72"/>
    </row>
    <row r="140" spans="1:5" x14ac:dyDescent="0.2">
      <c r="C140" s="22"/>
      <c r="D140" s="77"/>
      <c r="E140" s="74"/>
    </row>
    <row r="141" spans="1:5" x14ac:dyDescent="0.2">
      <c r="C141" s="22"/>
      <c r="D141" s="70"/>
      <c r="E141" s="72"/>
    </row>
    <row r="142" spans="1:5" x14ac:dyDescent="0.2">
      <c r="D142" s="26"/>
      <c r="E142" s="27"/>
    </row>
    <row r="143" spans="1:5" x14ac:dyDescent="0.2">
      <c r="C143" s="22"/>
      <c r="D143" s="75"/>
      <c r="E143" s="28"/>
    </row>
    <row r="144" spans="1:5" x14ac:dyDescent="0.2">
      <c r="C144" s="22"/>
      <c r="D144" s="77"/>
      <c r="E144" s="78"/>
    </row>
    <row r="145" spans="1:5" x14ac:dyDescent="0.2">
      <c r="D145" s="26"/>
      <c r="E145" s="32"/>
    </row>
    <row r="146" spans="1:5" x14ac:dyDescent="0.2">
      <c r="B146" s="22"/>
      <c r="D146" s="23"/>
      <c r="E146" s="31"/>
    </row>
    <row r="147" spans="1:5" x14ac:dyDescent="0.2">
      <c r="C147" s="22"/>
      <c r="D147" s="23"/>
      <c r="E147" s="72"/>
    </row>
    <row r="148" spans="1:5" x14ac:dyDescent="0.2">
      <c r="C148" s="22"/>
      <c r="D148" s="77"/>
      <c r="E148" s="78"/>
    </row>
    <row r="149" spans="1:5" x14ac:dyDescent="0.2">
      <c r="C149" s="22"/>
      <c r="D149" s="77"/>
      <c r="E149" s="78"/>
    </row>
    <row r="150" spans="1:5" x14ac:dyDescent="0.2">
      <c r="D150" s="70"/>
      <c r="E150" s="71"/>
    </row>
    <row r="151" spans="1:5" ht="18" customHeight="1" x14ac:dyDescent="0.2">
      <c r="A151" s="224"/>
      <c r="B151" s="225"/>
      <c r="C151" s="225"/>
      <c r="D151" s="225"/>
      <c r="E151" s="225"/>
    </row>
    <row r="152" spans="1:5" ht="28.5" customHeight="1" x14ac:dyDescent="0.2">
      <c r="A152" s="85"/>
      <c r="B152" s="85"/>
      <c r="C152" s="85"/>
      <c r="D152" s="86"/>
      <c r="E152" s="25"/>
    </row>
    <row r="154" spans="1:5" x14ac:dyDescent="0.2">
      <c r="A154" s="22"/>
      <c r="B154" s="22"/>
      <c r="C154" s="22"/>
      <c r="D154" s="34"/>
      <c r="E154" s="4"/>
    </row>
    <row r="155" spans="1:5" x14ac:dyDescent="0.2">
      <c r="A155" s="22"/>
      <c r="B155" s="22"/>
      <c r="C155" s="22"/>
      <c r="D155" s="34"/>
      <c r="E155" s="4"/>
    </row>
    <row r="156" spans="1:5" ht="17.25" customHeight="1" x14ac:dyDescent="0.2">
      <c r="A156" s="22"/>
      <c r="B156" s="22"/>
      <c r="C156" s="22"/>
      <c r="D156" s="34"/>
      <c r="E156" s="4"/>
    </row>
    <row r="157" spans="1:5" ht="13.5" customHeight="1" x14ac:dyDescent="0.2">
      <c r="A157" s="22"/>
      <c r="B157" s="22"/>
      <c r="C157" s="22"/>
      <c r="D157" s="34"/>
      <c r="E157" s="4"/>
    </row>
    <row r="158" spans="1:5" x14ac:dyDescent="0.2">
      <c r="A158" s="22"/>
      <c r="B158" s="22"/>
      <c r="C158" s="22"/>
      <c r="D158" s="34"/>
      <c r="E158" s="4"/>
    </row>
    <row r="159" spans="1:5" x14ac:dyDescent="0.2">
      <c r="A159" s="22"/>
      <c r="B159" s="22"/>
      <c r="C159" s="22"/>
    </row>
    <row r="160" spans="1:5" x14ac:dyDescent="0.2">
      <c r="A160" s="22"/>
      <c r="B160" s="22"/>
      <c r="C160" s="22"/>
      <c r="D160" s="34"/>
      <c r="E160" s="4"/>
    </row>
    <row r="161" spans="1:5" x14ac:dyDescent="0.2">
      <c r="A161" s="22"/>
      <c r="B161" s="22"/>
      <c r="C161" s="22"/>
      <c r="D161" s="34"/>
      <c r="E161" s="35"/>
    </row>
    <row r="162" spans="1:5" x14ac:dyDescent="0.2">
      <c r="A162" s="22"/>
      <c r="B162" s="22"/>
      <c r="C162" s="22"/>
      <c r="D162" s="34"/>
      <c r="E162" s="4"/>
    </row>
    <row r="163" spans="1:5" ht="22.5" customHeight="1" x14ac:dyDescent="0.2">
      <c r="A163" s="22"/>
      <c r="B163" s="22"/>
      <c r="C163" s="22"/>
      <c r="D163" s="34"/>
      <c r="E163" s="79"/>
    </row>
    <row r="164" spans="1:5" ht="22.5" customHeight="1" x14ac:dyDescent="0.2">
      <c r="D164" s="77"/>
      <c r="E164" s="80"/>
    </row>
  </sheetData>
  <mergeCells count="8">
    <mergeCell ref="A151:E151"/>
    <mergeCell ref="A1:H1"/>
    <mergeCell ref="B3:I3"/>
    <mergeCell ref="B15:I15"/>
    <mergeCell ref="B17:I17"/>
    <mergeCell ref="B27:I27"/>
    <mergeCell ref="B39:I39"/>
    <mergeCell ref="B29:I29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88" firstPageNumber="2" orientation="landscape" useFirstPageNumber="1" r:id="rId1"/>
  <headerFooter alignWithMargins="0">
    <oddFooter>&amp;R&amp;P</oddFooter>
  </headerFooter>
  <rowBreaks count="3" manualBreakCount="3">
    <brk id="15" max="8" man="1"/>
    <brk id="85" max="9" man="1"/>
    <brk id="149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2"/>
  <sheetViews>
    <sheetView tabSelected="1" topLeftCell="A144" zoomScaleNormal="100" workbookViewId="0">
      <selection activeCell="A6" sqref="A6"/>
    </sheetView>
  </sheetViews>
  <sheetFormatPr defaultColWidth="11.42578125" defaultRowHeight="12.75" x14ac:dyDescent="0.2"/>
  <cols>
    <col min="1" max="1" width="11.42578125" style="38" bestFit="1" customWidth="1"/>
    <col min="2" max="2" width="34.42578125" style="39" customWidth="1"/>
    <col min="3" max="3" width="14.28515625" style="2" customWidth="1"/>
    <col min="4" max="4" width="15.7109375" style="2" customWidth="1"/>
    <col min="5" max="5" width="12.42578125" style="2" bestFit="1" customWidth="1"/>
    <col min="6" max="6" width="14.140625" style="2" bestFit="1" customWidth="1"/>
    <col min="7" max="7" width="13.5703125" style="2" customWidth="1"/>
    <col min="8" max="8" width="15.7109375" style="2" customWidth="1"/>
    <col min="9" max="9" width="10.85546875" style="2" customWidth="1"/>
    <col min="10" max="10" width="14.28515625" style="2" customWidth="1"/>
    <col min="11" max="11" width="10" style="2" bestFit="1" customWidth="1"/>
    <col min="12" max="13" width="12.28515625" style="2" bestFit="1" customWidth="1"/>
    <col min="14" max="14" width="14.140625" style="140" customWidth="1"/>
    <col min="15" max="15" width="15.140625" style="140" customWidth="1"/>
    <col min="16" max="16" width="11.42578125" style="140"/>
    <col min="17" max="17" width="13.85546875" style="2" customWidth="1"/>
    <col min="18" max="20" width="11.42578125" style="140"/>
    <col min="21" max="21" width="13.85546875" style="140" customWidth="1"/>
    <col min="22" max="25" width="11.42578125" style="140"/>
    <col min="26" max="26" width="14.85546875" style="2" customWidth="1"/>
    <col min="27" max="256" width="11.42578125" style="140"/>
    <col min="257" max="257" width="11.42578125" style="140" bestFit="1" customWidth="1"/>
    <col min="258" max="258" width="34.42578125" style="140" customWidth="1"/>
    <col min="259" max="259" width="14.28515625" style="140" customWidth="1"/>
    <col min="260" max="260" width="15.7109375" style="140" customWidth="1"/>
    <col min="261" max="261" width="12.42578125" style="140" bestFit="1" customWidth="1"/>
    <col min="262" max="262" width="14.140625" style="140" bestFit="1" customWidth="1"/>
    <col min="263" max="263" width="12" style="140" customWidth="1"/>
    <col min="264" max="265" width="10.85546875" style="140" customWidth="1"/>
    <col min="266" max="266" width="14.28515625" style="140" customWidth="1"/>
    <col min="267" max="267" width="10" style="140" bestFit="1" customWidth="1"/>
    <col min="268" max="269" width="12.28515625" style="140" bestFit="1" customWidth="1"/>
    <col min="270" max="270" width="14.140625" style="140" customWidth="1"/>
    <col min="271" max="271" width="15.140625" style="140" customWidth="1"/>
    <col min="272" max="272" width="11.42578125" style="140"/>
    <col min="273" max="273" width="10.85546875" style="140" customWidth="1"/>
    <col min="274" max="276" width="11.42578125" style="140"/>
    <col min="277" max="277" width="13.85546875" style="140" customWidth="1"/>
    <col min="278" max="281" width="11.42578125" style="140"/>
    <col min="282" max="282" width="10.85546875" style="140" customWidth="1"/>
    <col min="283" max="512" width="11.42578125" style="140"/>
    <col min="513" max="513" width="11.42578125" style="140" bestFit="1" customWidth="1"/>
    <col min="514" max="514" width="34.42578125" style="140" customWidth="1"/>
    <col min="515" max="515" width="14.28515625" style="140" customWidth="1"/>
    <col min="516" max="516" width="15.7109375" style="140" customWidth="1"/>
    <col min="517" max="517" width="12.42578125" style="140" bestFit="1" customWidth="1"/>
    <col min="518" max="518" width="14.140625" style="140" bestFit="1" customWidth="1"/>
    <col min="519" max="519" width="12" style="140" customWidth="1"/>
    <col min="520" max="521" width="10.85546875" style="140" customWidth="1"/>
    <col min="522" max="522" width="14.28515625" style="140" customWidth="1"/>
    <col min="523" max="523" width="10" style="140" bestFit="1" customWidth="1"/>
    <col min="524" max="525" width="12.28515625" style="140" bestFit="1" customWidth="1"/>
    <col min="526" max="526" width="14.140625" style="140" customWidth="1"/>
    <col min="527" max="527" width="15.140625" style="140" customWidth="1"/>
    <col min="528" max="528" width="11.42578125" style="140"/>
    <col min="529" max="529" width="10.85546875" style="140" customWidth="1"/>
    <col min="530" max="532" width="11.42578125" style="140"/>
    <col min="533" max="533" width="13.85546875" style="140" customWidth="1"/>
    <col min="534" max="537" width="11.42578125" style="140"/>
    <col min="538" max="538" width="10.85546875" style="140" customWidth="1"/>
    <col min="539" max="768" width="11.42578125" style="140"/>
    <col min="769" max="769" width="11.42578125" style="140" bestFit="1" customWidth="1"/>
    <col min="770" max="770" width="34.42578125" style="140" customWidth="1"/>
    <col min="771" max="771" width="14.28515625" style="140" customWidth="1"/>
    <col min="772" max="772" width="15.7109375" style="140" customWidth="1"/>
    <col min="773" max="773" width="12.42578125" style="140" bestFit="1" customWidth="1"/>
    <col min="774" max="774" width="14.140625" style="140" bestFit="1" customWidth="1"/>
    <col min="775" max="775" width="12" style="140" customWidth="1"/>
    <col min="776" max="777" width="10.85546875" style="140" customWidth="1"/>
    <col min="778" max="778" width="14.28515625" style="140" customWidth="1"/>
    <col min="779" max="779" width="10" style="140" bestFit="1" customWidth="1"/>
    <col min="780" max="781" width="12.28515625" style="140" bestFit="1" customWidth="1"/>
    <col min="782" max="782" width="14.140625" style="140" customWidth="1"/>
    <col min="783" max="783" width="15.140625" style="140" customWidth="1"/>
    <col min="784" max="784" width="11.42578125" style="140"/>
    <col min="785" max="785" width="10.85546875" style="140" customWidth="1"/>
    <col min="786" max="788" width="11.42578125" style="140"/>
    <col min="789" max="789" width="13.85546875" style="140" customWidth="1"/>
    <col min="790" max="793" width="11.42578125" style="140"/>
    <col min="794" max="794" width="10.85546875" style="140" customWidth="1"/>
    <col min="795" max="1024" width="11.42578125" style="140"/>
    <col min="1025" max="1025" width="11.42578125" style="140" bestFit="1" customWidth="1"/>
    <col min="1026" max="1026" width="34.42578125" style="140" customWidth="1"/>
    <col min="1027" max="1027" width="14.28515625" style="140" customWidth="1"/>
    <col min="1028" max="1028" width="15.7109375" style="140" customWidth="1"/>
    <col min="1029" max="1029" width="12.42578125" style="140" bestFit="1" customWidth="1"/>
    <col min="1030" max="1030" width="14.140625" style="140" bestFit="1" customWidth="1"/>
    <col min="1031" max="1031" width="12" style="140" customWidth="1"/>
    <col min="1032" max="1033" width="10.85546875" style="140" customWidth="1"/>
    <col min="1034" max="1034" width="14.28515625" style="140" customWidth="1"/>
    <col min="1035" max="1035" width="10" style="140" bestFit="1" customWidth="1"/>
    <col min="1036" max="1037" width="12.28515625" style="140" bestFit="1" customWidth="1"/>
    <col min="1038" max="1038" width="14.140625" style="140" customWidth="1"/>
    <col min="1039" max="1039" width="15.140625" style="140" customWidth="1"/>
    <col min="1040" max="1040" width="11.42578125" style="140"/>
    <col min="1041" max="1041" width="10.85546875" style="140" customWidth="1"/>
    <col min="1042" max="1044" width="11.42578125" style="140"/>
    <col min="1045" max="1045" width="13.85546875" style="140" customWidth="1"/>
    <col min="1046" max="1049" width="11.42578125" style="140"/>
    <col min="1050" max="1050" width="10.85546875" style="140" customWidth="1"/>
    <col min="1051" max="1280" width="11.42578125" style="140"/>
    <col min="1281" max="1281" width="11.42578125" style="140" bestFit="1" customWidth="1"/>
    <col min="1282" max="1282" width="34.42578125" style="140" customWidth="1"/>
    <col min="1283" max="1283" width="14.28515625" style="140" customWidth="1"/>
    <col min="1284" max="1284" width="15.7109375" style="140" customWidth="1"/>
    <col min="1285" max="1285" width="12.42578125" style="140" bestFit="1" customWidth="1"/>
    <col min="1286" max="1286" width="14.140625" style="140" bestFit="1" customWidth="1"/>
    <col min="1287" max="1287" width="12" style="140" customWidth="1"/>
    <col min="1288" max="1289" width="10.85546875" style="140" customWidth="1"/>
    <col min="1290" max="1290" width="14.28515625" style="140" customWidth="1"/>
    <col min="1291" max="1291" width="10" style="140" bestFit="1" customWidth="1"/>
    <col min="1292" max="1293" width="12.28515625" style="140" bestFit="1" customWidth="1"/>
    <col min="1294" max="1294" width="14.140625" style="140" customWidth="1"/>
    <col min="1295" max="1295" width="15.140625" style="140" customWidth="1"/>
    <col min="1296" max="1296" width="11.42578125" style="140"/>
    <col min="1297" max="1297" width="10.85546875" style="140" customWidth="1"/>
    <col min="1298" max="1300" width="11.42578125" style="140"/>
    <col min="1301" max="1301" width="13.85546875" style="140" customWidth="1"/>
    <col min="1302" max="1305" width="11.42578125" style="140"/>
    <col min="1306" max="1306" width="10.85546875" style="140" customWidth="1"/>
    <col min="1307" max="1536" width="11.42578125" style="140"/>
    <col min="1537" max="1537" width="11.42578125" style="140" bestFit="1" customWidth="1"/>
    <col min="1538" max="1538" width="34.42578125" style="140" customWidth="1"/>
    <col min="1539" max="1539" width="14.28515625" style="140" customWidth="1"/>
    <col min="1540" max="1540" width="15.7109375" style="140" customWidth="1"/>
    <col min="1541" max="1541" width="12.42578125" style="140" bestFit="1" customWidth="1"/>
    <col min="1542" max="1542" width="14.140625" style="140" bestFit="1" customWidth="1"/>
    <col min="1543" max="1543" width="12" style="140" customWidth="1"/>
    <col min="1544" max="1545" width="10.85546875" style="140" customWidth="1"/>
    <col min="1546" max="1546" width="14.28515625" style="140" customWidth="1"/>
    <col min="1547" max="1547" width="10" style="140" bestFit="1" customWidth="1"/>
    <col min="1548" max="1549" width="12.28515625" style="140" bestFit="1" customWidth="1"/>
    <col min="1550" max="1550" width="14.140625" style="140" customWidth="1"/>
    <col min="1551" max="1551" width="15.140625" style="140" customWidth="1"/>
    <col min="1552" max="1552" width="11.42578125" style="140"/>
    <col min="1553" max="1553" width="10.85546875" style="140" customWidth="1"/>
    <col min="1554" max="1556" width="11.42578125" style="140"/>
    <col min="1557" max="1557" width="13.85546875" style="140" customWidth="1"/>
    <col min="1558" max="1561" width="11.42578125" style="140"/>
    <col min="1562" max="1562" width="10.85546875" style="140" customWidth="1"/>
    <col min="1563" max="1792" width="11.42578125" style="140"/>
    <col min="1793" max="1793" width="11.42578125" style="140" bestFit="1" customWidth="1"/>
    <col min="1794" max="1794" width="34.42578125" style="140" customWidth="1"/>
    <col min="1795" max="1795" width="14.28515625" style="140" customWidth="1"/>
    <col min="1796" max="1796" width="15.7109375" style="140" customWidth="1"/>
    <col min="1797" max="1797" width="12.42578125" style="140" bestFit="1" customWidth="1"/>
    <col min="1798" max="1798" width="14.140625" style="140" bestFit="1" customWidth="1"/>
    <col min="1799" max="1799" width="12" style="140" customWidth="1"/>
    <col min="1800" max="1801" width="10.85546875" style="140" customWidth="1"/>
    <col min="1802" max="1802" width="14.28515625" style="140" customWidth="1"/>
    <col min="1803" max="1803" width="10" style="140" bestFit="1" customWidth="1"/>
    <col min="1804" max="1805" width="12.28515625" style="140" bestFit="1" customWidth="1"/>
    <col min="1806" max="1806" width="14.140625" style="140" customWidth="1"/>
    <col min="1807" max="1807" width="15.140625" style="140" customWidth="1"/>
    <col min="1808" max="1808" width="11.42578125" style="140"/>
    <col min="1809" max="1809" width="10.85546875" style="140" customWidth="1"/>
    <col min="1810" max="1812" width="11.42578125" style="140"/>
    <col min="1813" max="1813" width="13.85546875" style="140" customWidth="1"/>
    <col min="1814" max="1817" width="11.42578125" style="140"/>
    <col min="1818" max="1818" width="10.85546875" style="140" customWidth="1"/>
    <col min="1819" max="2048" width="11.42578125" style="140"/>
    <col min="2049" max="2049" width="11.42578125" style="140" bestFit="1" customWidth="1"/>
    <col min="2050" max="2050" width="34.42578125" style="140" customWidth="1"/>
    <col min="2051" max="2051" width="14.28515625" style="140" customWidth="1"/>
    <col min="2052" max="2052" width="15.7109375" style="140" customWidth="1"/>
    <col min="2053" max="2053" width="12.42578125" style="140" bestFit="1" customWidth="1"/>
    <col min="2054" max="2054" width="14.140625" style="140" bestFit="1" customWidth="1"/>
    <col min="2055" max="2055" width="12" style="140" customWidth="1"/>
    <col min="2056" max="2057" width="10.85546875" style="140" customWidth="1"/>
    <col min="2058" max="2058" width="14.28515625" style="140" customWidth="1"/>
    <col min="2059" max="2059" width="10" style="140" bestFit="1" customWidth="1"/>
    <col min="2060" max="2061" width="12.28515625" style="140" bestFit="1" customWidth="1"/>
    <col min="2062" max="2062" width="14.140625" style="140" customWidth="1"/>
    <col min="2063" max="2063" width="15.140625" style="140" customWidth="1"/>
    <col min="2064" max="2064" width="11.42578125" style="140"/>
    <col min="2065" max="2065" width="10.85546875" style="140" customWidth="1"/>
    <col min="2066" max="2068" width="11.42578125" style="140"/>
    <col min="2069" max="2069" width="13.85546875" style="140" customWidth="1"/>
    <col min="2070" max="2073" width="11.42578125" style="140"/>
    <col min="2074" max="2074" width="10.85546875" style="140" customWidth="1"/>
    <col min="2075" max="2304" width="11.42578125" style="140"/>
    <col min="2305" max="2305" width="11.42578125" style="140" bestFit="1" customWidth="1"/>
    <col min="2306" max="2306" width="34.42578125" style="140" customWidth="1"/>
    <col min="2307" max="2307" width="14.28515625" style="140" customWidth="1"/>
    <col min="2308" max="2308" width="15.7109375" style="140" customWidth="1"/>
    <col min="2309" max="2309" width="12.42578125" style="140" bestFit="1" customWidth="1"/>
    <col min="2310" max="2310" width="14.140625" style="140" bestFit="1" customWidth="1"/>
    <col min="2311" max="2311" width="12" style="140" customWidth="1"/>
    <col min="2312" max="2313" width="10.85546875" style="140" customWidth="1"/>
    <col min="2314" max="2314" width="14.28515625" style="140" customWidth="1"/>
    <col min="2315" max="2315" width="10" style="140" bestFit="1" customWidth="1"/>
    <col min="2316" max="2317" width="12.28515625" style="140" bestFit="1" customWidth="1"/>
    <col min="2318" max="2318" width="14.140625" style="140" customWidth="1"/>
    <col min="2319" max="2319" width="15.140625" style="140" customWidth="1"/>
    <col min="2320" max="2320" width="11.42578125" style="140"/>
    <col min="2321" max="2321" width="10.85546875" style="140" customWidth="1"/>
    <col min="2322" max="2324" width="11.42578125" style="140"/>
    <col min="2325" max="2325" width="13.85546875" style="140" customWidth="1"/>
    <col min="2326" max="2329" width="11.42578125" style="140"/>
    <col min="2330" max="2330" width="10.85546875" style="140" customWidth="1"/>
    <col min="2331" max="2560" width="11.42578125" style="140"/>
    <col min="2561" max="2561" width="11.42578125" style="140" bestFit="1" customWidth="1"/>
    <col min="2562" max="2562" width="34.42578125" style="140" customWidth="1"/>
    <col min="2563" max="2563" width="14.28515625" style="140" customWidth="1"/>
    <col min="2564" max="2564" width="15.7109375" style="140" customWidth="1"/>
    <col min="2565" max="2565" width="12.42578125" style="140" bestFit="1" customWidth="1"/>
    <col min="2566" max="2566" width="14.140625" style="140" bestFit="1" customWidth="1"/>
    <col min="2567" max="2567" width="12" style="140" customWidth="1"/>
    <col min="2568" max="2569" width="10.85546875" style="140" customWidth="1"/>
    <col min="2570" max="2570" width="14.28515625" style="140" customWidth="1"/>
    <col min="2571" max="2571" width="10" style="140" bestFit="1" customWidth="1"/>
    <col min="2572" max="2573" width="12.28515625" style="140" bestFit="1" customWidth="1"/>
    <col min="2574" max="2574" width="14.140625" style="140" customWidth="1"/>
    <col min="2575" max="2575" width="15.140625" style="140" customWidth="1"/>
    <col min="2576" max="2576" width="11.42578125" style="140"/>
    <col min="2577" max="2577" width="10.85546875" style="140" customWidth="1"/>
    <col min="2578" max="2580" width="11.42578125" style="140"/>
    <col min="2581" max="2581" width="13.85546875" style="140" customWidth="1"/>
    <col min="2582" max="2585" width="11.42578125" style="140"/>
    <col min="2586" max="2586" width="10.85546875" style="140" customWidth="1"/>
    <col min="2587" max="2816" width="11.42578125" style="140"/>
    <col min="2817" max="2817" width="11.42578125" style="140" bestFit="1" customWidth="1"/>
    <col min="2818" max="2818" width="34.42578125" style="140" customWidth="1"/>
    <col min="2819" max="2819" width="14.28515625" style="140" customWidth="1"/>
    <col min="2820" max="2820" width="15.7109375" style="140" customWidth="1"/>
    <col min="2821" max="2821" width="12.42578125" style="140" bestFit="1" customWidth="1"/>
    <col min="2822" max="2822" width="14.140625" style="140" bestFit="1" customWidth="1"/>
    <col min="2823" max="2823" width="12" style="140" customWidth="1"/>
    <col min="2824" max="2825" width="10.85546875" style="140" customWidth="1"/>
    <col min="2826" max="2826" width="14.28515625" style="140" customWidth="1"/>
    <col min="2827" max="2827" width="10" style="140" bestFit="1" customWidth="1"/>
    <col min="2828" max="2829" width="12.28515625" style="140" bestFit="1" customWidth="1"/>
    <col min="2830" max="2830" width="14.140625" style="140" customWidth="1"/>
    <col min="2831" max="2831" width="15.140625" style="140" customWidth="1"/>
    <col min="2832" max="2832" width="11.42578125" style="140"/>
    <col min="2833" max="2833" width="10.85546875" style="140" customWidth="1"/>
    <col min="2834" max="2836" width="11.42578125" style="140"/>
    <col min="2837" max="2837" width="13.85546875" style="140" customWidth="1"/>
    <col min="2838" max="2841" width="11.42578125" style="140"/>
    <col min="2842" max="2842" width="10.85546875" style="140" customWidth="1"/>
    <col min="2843" max="3072" width="11.42578125" style="140"/>
    <col min="3073" max="3073" width="11.42578125" style="140" bestFit="1" customWidth="1"/>
    <col min="3074" max="3074" width="34.42578125" style="140" customWidth="1"/>
    <col min="3075" max="3075" width="14.28515625" style="140" customWidth="1"/>
    <col min="3076" max="3076" width="15.7109375" style="140" customWidth="1"/>
    <col min="3077" max="3077" width="12.42578125" style="140" bestFit="1" customWidth="1"/>
    <col min="3078" max="3078" width="14.140625" style="140" bestFit="1" customWidth="1"/>
    <col min="3079" max="3079" width="12" style="140" customWidth="1"/>
    <col min="3080" max="3081" width="10.85546875" style="140" customWidth="1"/>
    <col min="3082" max="3082" width="14.28515625" style="140" customWidth="1"/>
    <col min="3083" max="3083" width="10" style="140" bestFit="1" customWidth="1"/>
    <col min="3084" max="3085" width="12.28515625" style="140" bestFit="1" customWidth="1"/>
    <col min="3086" max="3086" width="14.140625" style="140" customWidth="1"/>
    <col min="3087" max="3087" width="15.140625" style="140" customWidth="1"/>
    <col min="3088" max="3088" width="11.42578125" style="140"/>
    <col min="3089" max="3089" width="10.85546875" style="140" customWidth="1"/>
    <col min="3090" max="3092" width="11.42578125" style="140"/>
    <col min="3093" max="3093" width="13.85546875" style="140" customWidth="1"/>
    <col min="3094" max="3097" width="11.42578125" style="140"/>
    <col min="3098" max="3098" width="10.85546875" style="140" customWidth="1"/>
    <col min="3099" max="3328" width="11.42578125" style="140"/>
    <col min="3329" max="3329" width="11.42578125" style="140" bestFit="1" customWidth="1"/>
    <col min="3330" max="3330" width="34.42578125" style="140" customWidth="1"/>
    <col min="3331" max="3331" width="14.28515625" style="140" customWidth="1"/>
    <col min="3332" max="3332" width="15.7109375" style="140" customWidth="1"/>
    <col min="3333" max="3333" width="12.42578125" style="140" bestFit="1" customWidth="1"/>
    <col min="3334" max="3334" width="14.140625" style="140" bestFit="1" customWidth="1"/>
    <col min="3335" max="3335" width="12" style="140" customWidth="1"/>
    <col min="3336" max="3337" width="10.85546875" style="140" customWidth="1"/>
    <col min="3338" max="3338" width="14.28515625" style="140" customWidth="1"/>
    <col min="3339" max="3339" width="10" style="140" bestFit="1" customWidth="1"/>
    <col min="3340" max="3341" width="12.28515625" style="140" bestFit="1" customWidth="1"/>
    <col min="3342" max="3342" width="14.140625" style="140" customWidth="1"/>
    <col min="3343" max="3343" width="15.140625" style="140" customWidth="1"/>
    <col min="3344" max="3344" width="11.42578125" style="140"/>
    <col min="3345" max="3345" width="10.85546875" style="140" customWidth="1"/>
    <col min="3346" max="3348" width="11.42578125" style="140"/>
    <col min="3349" max="3349" width="13.85546875" style="140" customWidth="1"/>
    <col min="3350" max="3353" width="11.42578125" style="140"/>
    <col min="3354" max="3354" width="10.85546875" style="140" customWidth="1"/>
    <col min="3355" max="3584" width="11.42578125" style="140"/>
    <col min="3585" max="3585" width="11.42578125" style="140" bestFit="1" customWidth="1"/>
    <col min="3586" max="3586" width="34.42578125" style="140" customWidth="1"/>
    <col min="3587" max="3587" width="14.28515625" style="140" customWidth="1"/>
    <col min="3588" max="3588" width="15.7109375" style="140" customWidth="1"/>
    <col min="3589" max="3589" width="12.42578125" style="140" bestFit="1" customWidth="1"/>
    <col min="3590" max="3590" width="14.140625" style="140" bestFit="1" customWidth="1"/>
    <col min="3591" max="3591" width="12" style="140" customWidth="1"/>
    <col min="3592" max="3593" width="10.85546875" style="140" customWidth="1"/>
    <col min="3594" max="3594" width="14.28515625" style="140" customWidth="1"/>
    <col min="3595" max="3595" width="10" style="140" bestFit="1" customWidth="1"/>
    <col min="3596" max="3597" width="12.28515625" style="140" bestFit="1" customWidth="1"/>
    <col min="3598" max="3598" width="14.140625" style="140" customWidth="1"/>
    <col min="3599" max="3599" width="15.140625" style="140" customWidth="1"/>
    <col min="3600" max="3600" width="11.42578125" style="140"/>
    <col min="3601" max="3601" width="10.85546875" style="140" customWidth="1"/>
    <col min="3602" max="3604" width="11.42578125" style="140"/>
    <col min="3605" max="3605" width="13.85546875" style="140" customWidth="1"/>
    <col min="3606" max="3609" width="11.42578125" style="140"/>
    <col min="3610" max="3610" width="10.85546875" style="140" customWidth="1"/>
    <col min="3611" max="3840" width="11.42578125" style="140"/>
    <col min="3841" max="3841" width="11.42578125" style="140" bestFit="1" customWidth="1"/>
    <col min="3842" max="3842" width="34.42578125" style="140" customWidth="1"/>
    <col min="3843" max="3843" width="14.28515625" style="140" customWidth="1"/>
    <col min="3844" max="3844" width="15.7109375" style="140" customWidth="1"/>
    <col min="3845" max="3845" width="12.42578125" style="140" bestFit="1" customWidth="1"/>
    <col min="3846" max="3846" width="14.140625" style="140" bestFit="1" customWidth="1"/>
    <col min="3847" max="3847" width="12" style="140" customWidth="1"/>
    <col min="3848" max="3849" width="10.85546875" style="140" customWidth="1"/>
    <col min="3850" max="3850" width="14.28515625" style="140" customWidth="1"/>
    <col min="3851" max="3851" width="10" style="140" bestFit="1" customWidth="1"/>
    <col min="3852" max="3853" width="12.28515625" style="140" bestFit="1" customWidth="1"/>
    <col min="3854" max="3854" width="14.140625" style="140" customWidth="1"/>
    <col min="3855" max="3855" width="15.140625" style="140" customWidth="1"/>
    <col min="3856" max="3856" width="11.42578125" style="140"/>
    <col min="3857" max="3857" width="10.85546875" style="140" customWidth="1"/>
    <col min="3858" max="3860" width="11.42578125" style="140"/>
    <col min="3861" max="3861" width="13.85546875" style="140" customWidth="1"/>
    <col min="3862" max="3865" width="11.42578125" style="140"/>
    <col min="3866" max="3866" width="10.85546875" style="140" customWidth="1"/>
    <col min="3867" max="4096" width="11.42578125" style="140"/>
    <col min="4097" max="4097" width="11.42578125" style="140" bestFit="1" customWidth="1"/>
    <col min="4098" max="4098" width="34.42578125" style="140" customWidth="1"/>
    <col min="4099" max="4099" width="14.28515625" style="140" customWidth="1"/>
    <col min="4100" max="4100" width="15.7109375" style="140" customWidth="1"/>
    <col min="4101" max="4101" width="12.42578125" style="140" bestFit="1" customWidth="1"/>
    <col min="4102" max="4102" width="14.140625" style="140" bestFit="1" customWidth="1"/>
    <col min="4103" max="4103" width="12" style="140" customWidth="1"/>
    <col min="4104" max="4105" width="10.85546875" style="140" customWidth="1"/>
    <col min="4106" max="4106" width="14.28515625" style="140" customWidth="1"/>
    <col min="4107" max="4107" width="10" style="140" bestFit="1" customWidth="1"/>
    <col min="4108" max="4109" width="12.28515625" style="140" bestFit="1" customWidth="1"/>
    <col min="4110" max="4110" width="14.140625" style="140" customWidth="1"/>
    <col min="4111" max="4111" width="15.140625" style="140" customWidth="1"/>
    <col min="4112" max="4112" width="11.42578125" style="140"/>
    <col min="4113" max="4113" width="10.85546875" style="140" customWidth="1"/>
    <col min="4114" max="4116" width="11.42578125" style="140"/>
    <col min="4117" max="4117" width="13.85546875" style="140" customWidth="1"/>
    <col min="4118" max="4121" width="11.42578125" style="140"/>
    <col min="4122" max="4122" width="10.85546875" style="140" customWidth="1"/>
    <col min="4123" max="4352" width="11.42578125" style="140"/>
    <col min="4353" max="4353" width="11.42578125" style="140" bestFit="1" customWidth="1"/>
    <col min="4354" max="4354" width="34.42578125" style="140" customWidth="1"/>
    <col min="4355" max="4355" width="14.28515625" style="140" customWidth="1"/>
    <col min="4356" max="4356" width="15.7109375" style="140" customWidth="1"/>
    <col min="4357" max="4357" width="12.42578125" style="140" bestFit="1" customWidth="1"/>
    <col min="4358" max="4358" width="14.140625" style="140" bestFit="1" customWidth="1"/>
    <col min="4359" max="4359" width="12" style="140" customWidth="1"/>
    <col min="4360" max="4361" width="10.85546875" style="140" customWidth="1"/>
    <col min="4362" max="4362" width="14.28515625" style="140" customWidth="1"/>
    <col min="4363" max="4363" width="10" style="140" bestFit="1" customWidth="1"/>
    <col min="4364" max="4365" width="12.28515625" style="140" bestFit="1" customWidth="1"/>
    <col min="4366" max="4366" width="14.140625" style="140" customWidth="1"/>
    <col min="4367" max="4367" width="15.140625" style="140" customWidth="1"/>
    <col min="4368" max="4368" width="11.42578125" style="140"/>
    <col min="4369" max="4369" width="10.85546875" style="140" customWidth="1"/>
    <col min="4370" max="4372" width="11.42578125" style="140"/>
    <col min="4373" max="4373" width="13.85546875" style="140" customWidth="1"/>
    <col min="4374" max="4377" width="11.42578125" style="140"/>
    <col min="4378" max="4378" width="10.85546875" style="140" customWidth="1"/>
    <col min="4379" max="4608" width="11.42578125" style="140"/>
    <col min="4609" max="4609" width="11.42578125" style="140" bestFit="1" customWidth="1"/>
    <col min="4610" max="4610" width="34.42578125" style="140" customWidth="1"/>
    <col min="4611" max="4611" width="14.28515625" style="140" customWidth="1"/>
    <col min="4612" max="4612" width="15.7109375" style="140" customWidth="1"/>
    <col min="4613" max="4613" width="12.42578125" style="140" bestFit="1" customWidth="1"/>
    <col min="4614" max="4614" width="14.140625" style="140" bestFit="1" customWidth="1"/>
    <col min="4615" max="4615" width="12" style="140" customWidth="1"/>
    <col min="4616" max="4617" width="10.85546875" style="140" customWidth="1"/>
    <col min="4618" max="4618" width="14.28515625" style="140" customWidth="1"/>
    <col min="4619" max="4619" width="10" style="140" bestFit="1" customWidth="1"/>
    <col min="4620" max="4621" width="12.28515625" style="140" bestFit="1" customWidth="1"/>
    <col min="4622" max="4622" width="14.140625" style="140" customWidth="1"/>
    <col min="4623" max="4623" width="15.140625" style="140" customWidth="1"/>
    <col min="4624" max="4624" width="11.42578125" style="140"/>
    <col min="4625" max="4625" width="10.85546875" style="140" customWidth="1"/>
    <col min="4626" max="4628" width="11.42578125" style="140"/>
    <col min="4629" max="4629" width="13.85546875" style="140" customWidth="1"/>
    <col min="4630" max="4633" width="11.42578125" style="140"/>
    <col min="4634" max="4634" width="10.85546875" style="140" customWidth="1"/>
    <col min="4635" max="4864" width="11.42578125" style="140"/>
    <col min="4865" max="4865" width="11.42578125" style="140" bestFit="1" customWidth="1"/>
    <col min="4866" max="4866" width="34.42578125" style="140" customWidth="1"/>
    <col min="4867" max="4867" width="14.28515625" style="140" customWidth="1"/>
    <col min="4868" max="4868" width="15.7109375" style="140" customWidth="1"/>
    <col min="4869" max="4869" width="12.42578125" style="140" bestFit="1" customWidth="1"/>
    <col min="4870" max="4870" width="14.140625" style="140" bestFit="1" customWidth="1"/>
    <col min="4871" max="4871" width="12" style="140" customWidth="1"/>
    <col min="4872" max="4873" width="10.85546875" style="140" customWidth="1"/>
    <col min="4874" max="4874" width="14.28515625" style="140" customWidth="1"/>
    <col min="4875" max="4875" width="10" style="140" bestFit="1" customWidth="1"/>
    <col min="4876" max="4877" width="12.28515625" style="140" bestFit="1" customWidth="1"/>
    <col min="4878" max="4878" width="14.140625" style="140" customWidth="1"/>
    <col min="4879" max="4879" width="15.140625" style="140" customWidth="1"/>
    <col min="4880" max="4880" width="11.42578125" style="140"/>
    <col min="4881" max="4881" width="10.85546875" style="140" customWidth="1"/>
    <col min="4882" max="4884" width="11.42578125" style="140"/>
    <col min="4885" max="4885" width="13.85546875" style="140" customWidth="1"/>
    <col min="4886" max="4889" width="11.42578125" style="140"/>
    <col min="4890" max="4890" width="10.85546875" style="140" customWidth="1"/>
    <col min="4891" max="5120" width="11.42578125" style="140"/>
    <col min="5121" max="5121" width="11.42578125" style="140" bestFit="1" customWidth="1"/>
    <col min="5122" max="5122" width="34.42578125" style="140" customWidth="1"/>
    <col min="5123" max="5123" width="14.28515625" style="140" customWidth="1"/>
    <col min="5124" max="5124" width="15.7109375" style="140" customWidth="1"/>
    <col min="5125" max="5125" width="12.42578125" style="140" bestFit="1" customWidth="1"/>
    <col min="5126" max="5126" width="14.140625" style="140" bestFit="1" customWidth="1"/>
    <col min="5127" max="5127" width="12" style="140" customWidth="1"/>
    <col min="5128" max="5129" width="10.85546875" style="140" customWidth="1"/>
    <col min="5130" max="5130" width="14.28515625" style="140" customWidth="1"/>
    <col min="5131" max="5131" width="10" style="140" bestFit="1" customWidth="1"/>
    <col min="5132" max="5133" width="12.28515625" style="140" bestFit="1" customWidth="1"/>
    <col min="5134" max="5134" width="14.140625" style="140" customWidth="1"/>
    <col min="5135" max="5135" width="15.140625" style="140" customWidth="1"/>
    <col min="5136" max="5136" width="11.42578125" style="140"/>
    <col min="5137" max="5137" width="10.85546875" style="140" customWidth="1"/>
    <col min="5138" max="5140" width="11.42578125" style="140"/>
    <col min="5141" max="5141" width="13.85546875" style="140" customWidth="1"/>
    <col min="5142" max="5145" width="11.42578125" style="140"/>
    <col min="5146" max="5146" width="10.85546875" style="140" customWidth="1"/>
    <col min="5147" max="5376" width="11.42578125" style="140"/>
    <col min="5377" max="5377" width="11.42578125" style="140" bestFit="1" customWidth="1"/>
    <col min="5378" max="5378" width="34.42578125" style="140" customWidth="1"/>
    <col min="5379" max="5379" width="14.28515625" style="140" customWidth="1"/>
    <col min="5380" max="5380" width="15.7109375" style="140" customWidth="1"/>
    <col min="5381" max="5381" width="12.42578125" style="140" bestFit="1" customWidth="1"/>
    <col min="5382" max="5382" width="14.140625" style="140" bestFit="1" customWidth="1"/>
    <col min="5383" max="5383" width="12" style="140" customWidth="1"/>
    <col min="5384" max="5385" width="10.85546875" style="140" customWidth="1"/>
    <col min="5386" max="5386" width="14.28515625" style="140" customWidth="1"/>
    <col min="5387" max="5387" width="10" style="140" bestFit="1" customWidth="1"/>
    <col min="5388" max="5389" width="12.28515625" style="140" bestFit="1" customWidth="1"/>
    <col min="5390" max="5390" width="14.140625" style="140" customWidth="1"/>
    <col min="5391" max="5391" width="15.140625" style="140" customWidth="1"/>
    <col min="5392" max="5392" width="11.42578125" style="140"/>
    <col min="5393" max="5393" width="10.85546875" style="140" customWidth="1"/>
    <col min="5394" max="5396" width="11.42578125" style="140"/>
    <col min="5397" max="5397" width="13.85546875" style="140" customWidth="1"/>
    <col min="5398" max="5401" width="11.42578125" style="140"/>
    <col min="5402" max="5402" width="10.85546875" style="140" customWidth="1"/>
    <col min="5403" max="5632" width="11.42578125" style="140"/>
    <col min="5633" max="5633" width="11.42578125" style="140" bestFit="1" customWidth="1"/>
    <col min="5634" max="5634" width="34.42578125" style="140" customWidth="1"/>
    <col min="5635" max="5635" width="14.28515625" style="140" customWidth="1"/>
    <col min="5636" max="5636" width="15.7109375" style="140" customWidth="1"/>
    <col min="5637" max="5637" width="12.42578125" style="140" bestFit="1" customWidth="1"/>
    <col min="5638" max="5638" width="14.140625" style="140" bestFit="1" customWidth="1"/>
    <col min="5639" max="5639" width="12" style="140" customWidth="1"/>
    <col min="5640" max="5641" width="10.85546875" style="140" customWidth="1"/>
    <col min="5642" max="5642" width="14.28515625" style="140" customWidth="1"/>
    <col min="5643" max="5643" width="10" style="140" bestFit="1" customWidth="1"/>
    <col min="5644" max="5645" width="12.28515625" style="140" bestFit="1" customWidth="1"/>
    <col min="5646" max="5646" width="14.140625" style="140" customWidth="1"/>
    <col min="5647" max="5647" width="15.140625" style="140" customWidth="1"/>
    <col min="5648" max="5648" width="11.42578125" style="140"/>
    <col min="5649" max="5649" width="10.85546875" style="140" customWidth="1"/>
    <col min="5650" max="5652" width="11.42578125" style="140"/>
    <col min="5653" max="5653" width="13.85546875" style="140" customWidth="1"/>
    <col min="5654" max="5657" width="11.42578125" style="140"/>
    <col min="5658" max="5658" width="10.85546875" style="140" customWidth="1"/>
    <col min="5659" max="5888" width="11.42578125" style="140"/>
    <col min="5889" max="5889" width="11.42578125" style="140" bestFit="1" customWidth="1"/>
    <col min="5890" max="5890" width="34.42578125" style="140" customWidth="1"/>
    <col min="5891" max="5891" width="14.28515625" style="140" customWidth="1"/>
    <col min="5892" max="5892" width="15.7109375" style="140" customWidth="1"/>
    <col min="5893" max="5893" width="12.42578125" style="140" bestFit="1" customWidth="1"/>
    <col min="5894" max="5894" width="14.140625" style="140" bestFit="1" customWidth="1"/>
    <col min="5895" max="5895" width="12" style="140" customWidth="1"/>
    <col min="5896" max="5897" width="10.85546875" style="140" customWidth="1"/>
    <col min="5898" max="5898" width="14.28515625" style="140" customWidth="1"/>
    <col min="5899" max="5899" width="10" style="140" bestFit="1" customWidth="1"/>
    <col min="5900" max="5901" width="12.28515625" style="140" bestFit="1" customWidth="1"/>
    <col min="5902" max="5902" width="14.140625" style="140" customWidth="1"/>
    <col min="5903" max="5903" width="15.140625" style="140" customWidth="1"/>
    <col min="5904" max="5904" width="11.42578125" style="140"/>
    <col min="5905" max="5905" width="10.85546875" style="140" customWidth="1"/>
    <col min="5906" max="5908" width="11.42578125" style="140"/>
    <col min="5909" max="5909" width="13.85546875" style="140" customWidth="1"/>
    <col min="5910" max="5913" width="11.42578125" style="140"/>
    <col min="5914" max="5914" width="10.85546875" style="140" customWidth="1"/>
    <col min="5915" max="6144" width="11.42578125" style="140"/>
    <col min="6145" max="6145" width="11.42578125" style="140" bestFit="1" customWidth="1"/>
    <col min="6146" max="6146" width="34.42578125" style="140" customWidth="1"/>
    <col min="6147" max="6147" width="14.28515625" style="140" customWidth="1"/>
    <col min="6148" max="6148" width="15.7109375" style="140" customWidth="1"/>
    <col min="6149" max="6149" width="12.42578125" style="140" bestFit="1" customWidth="1"/>
    <col min="6150" max="6150" width="14.140625" style="140" bestFit="1" customWidth="1"/>
    <col min="6151" max="6151" width="12" style="140" customWidth="1"/>
    <col min="6152" max="6153" width="10.85546875" style="140" customWidth="1"/>
    <col min="6154" max="6154" width="14.28515625" style="140" customWidth="1"/>
    <col min="6155" max="6155" width="10" style="140" bestFit="1" customWidth="1"/>
    <col min="6156" max="6157" width="12.28515625" style="140" bestFit="1" customWidth="1"/>
    <col min="6158" max="6158" width="14.140625" style="140" customWidth="1"/>
    <col min="6159" max="6159" width="15.140625" style="140" customWidth="1"/>
    <col min="6160" max="6160" width="11.42578125" style="140"/>
    <col min="6161" max="6161" width="10.85546875" style="140" customWidth="1"/>
    <col min="6162" max="6164" width="11.42578125" style="140"/>
    <col min="6165" max="6165" width="13.85546875" style="140" customWidth="1"/>
    <col min="6166" max="6169" width="11.42578125" style="140"/>
    <col min="6170" max="6170" width="10.85546875" style="140" customWidth="1"/>
    <col min="6171" max="6400" width="11.42578125" style="140"/>
    <col min="6401" max="6401" width="11.42578125" style="140" bestFit="1" customWidth="1"/>
    <col min="6402" max="6402" width="34.42578125" style="140" customWidth="1"/>
    <col min="6403" max="6403" width="14.28515625" style="140" customWidth="1"/>
    <col min="6404" max="6404" width="15.7109375" style="140" customWidth="1"/>
    <col min="6405" max="6405" width="12.42578125" style="140" bestFit="1" customWidth="1"/>
    <col min="6406" max="6406" width="14.140625" style="140" bestFit="1" customWidth="1"/>
    <col min="6407" max="6407" width="12" style="140" customWidth="1"/>
    <col min="6408" max="6409" width="10.85546875" style="140" customWidth="1"/>
    <col min="6410" max="6410" width="14.28515625" style="140" customWidth="1"/>
    <col min="6411" max="6411" width="10" style="140" bestFit="1" customWidth="1"/>
    <col min="6412" max="6413" width="12.28515625" style="140" bestFit="1" customWidth="1"/>
    <col min="6414" max="6414" width="14.140625" style="140" customWidth="1"/>
    <col min="6415" max="6415" width="15.140625" style="140" customWidth="1"/>
    <col min="6416" max="6416" width="11.42578125" style="140"/>
    <col min="6417" max="6417" width="10.85546875" style="140" customWidth="1"/>
    <col min="6418" max="6420" width="11.42578125" style="140"/>
    <col min="6421" max="6421" width="13.85546875" style="140" customWidth="1"/>
    <col min="6422" max="6425" width="11.42578125" style="140"/>
    <col min="6426" max="6426" width="10.85546875" style="140" customWidth="1"/>
    <col min="6427" max="6656" width="11.42578125" style="140"/>
    <col min="6657" max="6657" width="11.42578125" style="140" bestFit="1" customWidth="1"/>
    <col min="6658" max="6658" width="34.42578125" style="140" customWidth="1"/>
    <col min="6659" max="6659" width="14.28515625" style="140" customWidth="1"/>
    <col min="6660" max="6660" width="15.7109375" style="140" customWidth="1"/>
    <col min="6661" max="6661" width="12.42578125" style="140" bestFit="1" customWidth="1"/>
    <col min="6662" max="6662" width="14.140625" style="140" bestFit="1" customWidth="1"/>
    <col min="6663" max="6663" width="12" style="140" customWidth="1"/>
    <col min="6664" max="6665" width="10.85546875" style="140" customWidth="1"/>
    <col min="6666" max="6666" width="14.28515625" style="140" customWidth="1"/>
    <col min="6667" max="6667" width="10" style="140" bestFit="1" customWidth="1"/>
    <col min="6668" max="6669" width="12.28515625" style="140" bestFit="1" customWidth="1"/>
    <col min="6670" max="6670" width="14.140625" style="140" customWidth="1"/>
    <col min="6671" max="6671" width="15.140625" style="140" customWidth="1"/>
    <col min="6672" max="6672" width="11.42578125" style="140"/>
    <col min="6673" max="6673" width="10.85546875" style="140" customWidth="1"/>
    <col min="6674" max="6676" width="11.42578125" style="140"/>
    <col min="6677" max="6677" width="13.85546875" style="140" customWidth="1"/>
    <col min="6678" max="6681" width="11.42578125" style="140"/>
    <col min="6682" max="6682" width="10.85546875" style="140" customWidth="1"/>
    <col min="6683" max="6912" width="11.42578125" style="140"/>
    <col min="6913" max="6913" width="11.42578125" style="140" bestFit="1" customWidth="1"/>
    <col min="6914" max="6914" width="34.42578125" style="140" customWidth="1"/>
    <col min="6915" max="6915" width="14.28515625" style="140" customWidth="1"/>
    <col min="6916" max="6916" width="15.7109375" style="140" customWidth="1"/>
    <col min="6917" max="6917" width="12.42578125" style="140" bestFit="1" customWidth="1"/>
    <col min="6918" max="6918" width="14.140625" style="140" bestFit="1" customWidth="1"/>
    <col min="6919" max="6919" width="12" style="140" customWidth="1"/>
    <col min="6920" max="6921" width="10.85546875" style="140" customWidth="1"/>
    <col min="6922" max="6922" width="14.28515625" style="140" customWidth="1"/>
    <col min="6923" max="6923" width="10" style="140" bestFit="1" customWidth="1"/>
    <col min="6924" max="6925" width="12.28515625" style="140" bestFit="1" customWidth="1"/>
    <col min="6926" max="6926" width="14.140625" style="140" customWidth="1"/>
    <col min="6927" max="6927" width="15.140625" style="140" customWidth="1"/>
    <col min="6928" max="6928" width="11.42578125" style="140"/>
    <col min="6929" max="6929" width="10.85546875" style="140" customWidth="1"/>
    <col min="6930" max="6932" width="11.42578125" style="140"/>
    <col min="6933" max="6933" width="13.85546875" style="140" customWidth="1"/>
    <col min="6934" max="6937" width="11.42578125" style="140"/>
    <col min="6938" max="6938" width="10.85546875" style="140" customWidth="1"/>
    <col min="6939" max="7168" width="11.42578125" style="140"/>
    <col min="7169" max="7169" width="11.42578125" style="140" bestFit="1" customWidth="1"/>
    <col min="7170" max="7170" width="34.42578125" style="140" customWidth="1"/>
    <col min="7171" max="7171" width="14.28515625" style="140" customWidth="1"/>
    <col min="7172" max="7172" width="15.7109375" style="140" customWidth="1"/>
    <col min="7173" max="7173" width="12.42578125" style="140" bestFit="1" customWidth="1"/>
    <col min="7174" max="7174" width="14.140625" style="140" bestFit="1" customWidth="1"/>
    <col min="7175" max="7175" width="12" style="140" customWidth="1"/>
    <col min="7176" max="7177" width="10.85546875" style="140" customWidth="1"/>
    <col min="7178" max="7178" width="14.28515625" style="140" customWidth="1"/>
    <col min="7179" max="7179" width="10" style="140" bestFit="1" customWidth="1"/>
    <col min="7180" max="7181" width="12.28515625" style="140" bestFit="1" customWidth="1"/>
    <col min="7182" max="7182" width="14.140625" style="140" customWidth="1"/>
    <col min="7183" max="7183" width="15.140625" style="140" customWidth="1"/>
    <col min="7184" max="7184" width="11.42578125" style="140"/>
    <col min="7185" max="7185" width="10.85546875" style="140" customWidth="1"/>
    <col min="7186" max="7188" width="11.42578125" style="140"/>
    <col min="7189" max="7189" width="13.85546875" style="140" customWidth="1"/>
    <col min="7190" max="7193" width="11.42578125" style="140"/>
    <col min="7194" max="7194" width="10.85546875" style="140" customWidth="1"/>
    <col min="7195" max="7424" width="11.42578125" style="140"/>
    <col min="7425" max="7425" width="11.42578125" style="140" bestFit="1" customWidth="1"/>
    <col min="7426" max="7426" width="34.42578125" style="140" customWidth="1"/>
    <col min="7427" max="7427" width="14.28515625" style="140" customWidth="1"/>
    <col min="7428" max="7428" width="15.7109375" style="140" customWidth="1"/>
    <col min="7429" max="7429" width="12.42578125" style="140" bestFit="1" customWidth="1"/>
    <col min="7430" max="7430" width="14.140625" style="140" bestFit="1" customWidth="1"/>
    <col min="7431" max="7431" width="12" style="140" customWidth="1"/>
    <col min="7432" max="7433" width="10.85546875" style="140" customWidth="1"/>
    <col min="7434" max="7434" width="14.28515625" style="140" customWidth="1"/>
    <col min="7435" max="7435" width="10" style="140" bestFit="1" customWidth="1"/>
    <col min="7436" max="7437" width="12.28515625" style="140" bestFit="1" customWidth="1"/>
    <col min="7438" max="7438" width="14.140625" style="140" customWidth="1"/>
    <col min="7439" max="7439" width="15.140625" style="140" customWidth="1"/>
    <col min="7440" max="7440" width="11.42578125" style="140"/>
    <col min="7441" max="7441" width="10.85546875" style="140" customWidth="1"/>
    <col min="7442" max="7444" width="11.42578125" style="140"/>
    <col min="7445" max="7445" width="13.85546875" style="140" customWidth="1"/>
    <col min="7446" max="7449" width="11.42578125" style="140"/>
    <col min="7450" max="7450" width="10.85546875" style="140" customWidth="1"/>
    <col min="7451" max="7680" width="11.42578125" style="140"/>
    <col min="7681" max="7681" width="11.42578125" style="140" bestFit="1" customWidth="1"/>
    <col min="7682" max="7682" width="34.42578125" style="140" customWidth="1"/>
    <col min="7683" max="7683" width="14.28515625" style="140" customWidth="1"/>
    <col min="7684" max="7684" width="15.7109375" style="140" customWidth="1"/>
    <col min="7685" max="7685" width="12.42578125" style="140" bestFit="1" customWidth="1"/>
    <col min="7686" max="7686" width="14.140625" style="140" bestFit="1" customWidth="1"/>
    <col min="7687" max="7687" width="12" style="140" customWidth="1"/>
    <col min="7688" max="7689" width="10.85546875" style="140" customWidth="1"/>
    <col min="7690" max="7690" width="14.28515625" style="140" customWidth="1"/>
    <col min="7691" max="7691" width="10" style="140" bestFit="1" customWidth="1"/>
    <col min="7692" max="7693" width="12.28515625" style="140" bestFit="1" customWidth="1"/>
    <col min="7694" max="7694" width="14.140625" style="140" customWidth="1"/>
    <col min="7695" max="7695" width="15.140625" style="140" customWidth="1"/>
    <col min="7696" max="7696" width="11.42578125" style="140"/>
    <col min="7697" max="7697" width="10.85546875" style="140" customWidth="1"/>
    <col min="7698" max="7700" width="11.42578125" style="140"/>
    <col min="7701" max="7701" width="13.85546875" style="140" customWidth="1"/>
    <col min="7702" max="7705" width="11.42578125" style="140"/>
    <col min="7706" max="7706" width="10.85546875" style="140" customWidth="1"/>
    <col min="7707" max="7936" width="11.42578125" style="140"/>
    <col min="7937" max="7937" width="11.42578125" style="140" bestFit="1" customWidth="1"/>
    <col min="7938" max="7938" width="34.42578125" style="140" customWidth="1"/>
    <col min="7939" max="7939" width="14.28515625" style="140" customWidth="1"/>
    <col min="7940" max="7940" width="15.7109375" style="140" customWidth="1"/>
    <col min="7941" max="7941" width="12.42578125" style="140" bestFit="1" customWidth="1"/>
    <col min="7942" max="7942" width="14.140625" style="140" bestFit="1" customWidth="1"/>
    <col min="7943" max="7943" width="12" style="140" customWidth="1"/>
    <col min="7944" max="7945" width="10.85546875" style="140" customWidth="1"/>
    <col min="7946" max="7946" width="14.28515625" style="140" customWidth="1"/>
    <col min="7947" max="7947" width="10" style="140" bestFit="1" customWidth="1"/>
    <col min="7948" max="7949" width="12.28515625" style="140" bestFit="1" customWidth="1"/>
    <col min="7950" max="7950" width="14.140625" style="140" customWidth="1"/>
    <col min="7951" max="7951" width="15.140625" style="140" customWidth="1"/>
    <col min="7952" max="7952" width="11.42578125" style="140"/>
    <col min="7953" max="7953" width="10.85546875" style="140" customWidth="1"/>
    <col min="7954" max="7956" width="11.42578125" style="140"/>
    <col min="7957" max="7957" width="13.85546875" style="140" customWidth="1"/>
    <col min="7958" max="7961" width="11.42578125" style="140"/>
    <col min="7962" max="7962" width="10.85546875" style="140" customWidth="1"/>
    <col min="7963" max="8192" width="11.42578125" style="140"/>
    <col min="8193" max="8193" width="11.42578125" style="140" bestFit="1" customWidth="1"/>
    <col min="8194" max="8194" width="34.42578125" style="140" customWidth="1"/>
    <col min="8195" max="8195" width="14.28515625" style="140" customWidth="1"/>
    <col min="8196" max="8196" width="15.7109375" style="140" customWidth="1"/>
    <col min="8197" max="8197" width="12.42578125" style="140" bestFit="1" customWidth="1"/>
    <col min="8198" max="8198" width="14.140625" style="140" bestFit="1" customWidth="1"/>
    <col min="8199" max="8199" width="12" style="140" customWidth="1"/>
    <col min="8200" max="8201" width="10.85546875" style="140" customWidth="1"/>
    <col min="8202" max="8202" width="14.28515625" style="140" customWidth="1"/>
    <col min="8203" max="8203" width="10" style="140" bestFit="1" customWidth="1"/>
    <col min="8204" max="8205" width="12.28515625" style="140" bestFit="1" customWidth="1"/>
    <col min="8206" max="8206" width="14.140625" style="140" customWidth="1"/>
    <col min="8207" max="8207" width="15.140625" style="140" customWidth="1"/>
    <col min="8208" max="8208" width="11.42578125" style="140"/>
    <col min="8209" max="8209" width="10.85546875" style="140" customWidth="1"/>
    <col min="8210" max="8212" width="11.42578125" style="140"/>
    <col min="8213" max="8213" width="13.85546875" style="140" customWidth="1"/>
    <col min="8214" max="8217" width="11.42578125" style="140"/>
    <col min="8218" max="8218" width="10.85546875" style="140" customWidth="1"/>
    <col min="8219" max="8448" width="11.42578125" style="140"/>
    <col min="8449" max="8449" width="11.42578125" style="140" bestFit="1" customWidth="1"/>
    <col min="8450" max="8450" width="34.42578125" style="140" customWidth="1"/>
    <col min="8451" max="8451" width="14.28515625" style="140" customWidth="1"/>
    <col min="8452" max="8452" width="15.7109375" style="140" customWidth="1"/>
    <col min="8453" max="8453" width="12.42578125" style="140" bestFit="1" customWidth="1"/>
    <col min="8454" max="8454" width="14.140625" style="140" bestFit="1" customWidth="1"/>
    <col min="8455" max="8455" width="12" style="140" customWidth="1"/>
    <col min="8456" max="8457" width="10.85546875" style="140" customWidth="1"/>
    <col min="8458" max="8458" width="14.28515625" style="140" customWidth="1"/>
    <col min="8459" max="8459" width="10" style="140" bestFit="1" customWidth="1"/>
    <col min="8460" max="8461" width="12.28515625" style="140" bestFit="1" customWidth="1"/>
    <col min="8462" max="8462" width="14.140625" style="140" customWidth="1"/>
    <col min="8463" max="8463" width="15.140625" style="140" customWidth="1"/>
    <col min="8464" max="8464" width="11.42578125" style="140"/>
    <col min="8465" max="8465" width="10.85546875" style="140" customWidth="1"/>
    <col min="8466" max="8468" width="11.42578125" style="140"/>
    <col min="8469" max="8469" width="13.85546875" style="140" customWidth="1"/>
    <col min="8470" max="8473" width="11.42578125" style="140"/>
    <col min="8474" max="8474" width="10.85546875" style="140" customWidth="1"/>
    <col min="8475" max="8704" width="11.42578125" style="140"/>
    <col min="8705" max="8705" width="11.42578125" style="140" bestFit="1" customWidth="1"/>
    <col min="8706" max="8706" width="34.42578125" style="140" customWidth="1"/>
    <col min="8707" max="8707" width="14.28515625" style="140" customWidth="1"/>
    <col min="8708" max="8708" width="15.7109375" style="140" customWidth="1"/>
    <col min="8709" max="8709" width="12.42578125" style="140" bestFit="1" customWidth="1"/>
    <col min="8710" max="8710" width="14.140625" style="140" bestFit="1" customWidth="1"/>
    <col min="8711" max="8711" width="12" style="140" customWidth="1"/>
    <col min="8712" max="8713" width="10.85546875" style="140" customWidth="1"/>
    <col min="8714" max="8714" width="14.28515625" style="140" customWidth="1"/>
    <col min="8715" max="8715" width="10" style="140" bestFit="1" customWidth="1"/>
    <col min="8716" max="8717" width="12.28515625" style="140" bestFit="1" customWidth="1"/>
    <col min="8718" max="8718" width="14.140625" style="140" customWidth="1"/>
    <col min="8719" max="8719" width="15.140625" style="140" customWidth="1"/>
    <col min="8720" max="8720" width="11.42578125" style="140"/>
    <col min="8721" max="8721" width="10.85546875" style="140" customWidth="1"/>
    <col min="8722" max="8724" width="11.42578125" style="140"/>
    <col min="8725" max="8725" width="13.85546875" style="140" customWidth="1"/>
    <col min="8726" max="8729" width="11.42578125" style="140"/>
    <col min="8730" max="8730" width="10.85546875" style="140" customWidth="1"/>
    <col min="8731" max="8960" width="11.42578125" style="140"/>
    <col min="8961" max="8961" width="11.42578125" style="140" bestFit="1" customWidth="1"/>
    <col min="8962" max="8962" width="34.42578125" style="140" customWidth="1"/>
    <col min="8963" max="8963" width="14.28515625" style="140" customWidth="1"/>
    <col min="8964" max="8964" width="15.7109375" style="140" customWidth="1"/>
    <col min="8965" max="8965" width="12.42578125" style="140" bestFit="1" customWidth="1"/>
    <col min="8966" max="8966" width="14.140625" style="140" bestFit="1" customWidth="1"/>
    <col min="8967" max="8967" width="12" style="140" customWidth="1"/>
    <col min="8968" max="8969" width="10.85546875" style="140" customWidth="1"/>
    <col min="8970" max="8970" width="14.28515625" style="140" customWidth="1"/>
    <col min="8971" max="8971" width="10" style="140" bestFit="1" customWidth="1"/>
    <col min="8972" max="8973" width="12.28515625" style="140" bestFit="1" customWidth="1"/>
    <col min="8974" max="8974" width="14.140625" style="140" customWidth="1"/>
    <col min="8975" max="8975" width="15.140625" style="140" customWidth="1"/>
    <col min="8976" max="8976" width="11.42578125" style="140"/>
    <col min="8977" max="8977" width="10.85546875" style="140" customWidth="1"/>
    <col min="8978" max="8980" width="11.42578125" style="140"/>
    <col min="8981" max="8981" width="13.85546875" style="140" customWidth="1"/>
    <col min="8982" max="8985" width="11.42578125" style="140"/>
    <col min="8986" max="8986" width="10.85546875" style="140" customWidth="1"/>
    <col min="8987" max="9216" width="11.42578125" style="140"/>
    <col min="9217" max="9217" width="11.42578125" style="140" bestFit="1" customWidth="1"/>
    <col min="9218" max="9218" width="34.42578125" style="140" customWidth="1"/>
    <col min="9219" max="9219" width="14.28515625" style="140" customWidth="1"/>
    <col min="9220" max="9220" width="15.7109375" style="140" customWidth="1"/>
    <col min="9221" max="9221" width="12.42578125" style="140" bestFit="1" customWidth="1"/>
    <col min="9222" max="9222" width="14.140625" style="140" bestFit="1" customWidth="1"/>
    <col min="9223" max="9223" width="12" style="140" customWidth="1"/>
    <col min="9224" max="9225" width="10.85546875" style="140" customWidth="1"/>
    <col min="9226" max="9226" width="14.28515625" style="140" customWidth="1"/>
    <col min="9227" max="9227" width="10" style="140" bestFit="1" customWidth="1"/>
    <col min="9228" max="9229" width="12.28515625" style="140" bestFit="1" customWidth="1"/>
    <col min="9230" max="9230" width="14.140625" style="140" customWidth="1"/>
    <col min="9231" max="9231" width="15.140625" style="140" customWidth="1"/>
    <col min="9232" max="9232" width="11.42578125" style="140"/>
    <col min="9233" max="9233" width="10.85546875" style="140" customWidth="1"/>
    <col min="9234" max="9236" width="11.42578125" style="140"/>
    <col min="9237" max="9237" width="13.85546875" style="140" customWidth="1"/>
    <col min="9238" max="9241" width="11.42578125" style="140"/>
    <col min="9242" max="9242" width="10.85546875" style="140" customWidth="1"/>
    <col min="9243" max="9472" width="11.42578125" style="140"/>
    <col min="9473" max="9473" width="11.42578125" style="140" bestFit="1" customWidth="1"/>
    <col min="9474" max="9474" width="34.42578125" style="140" customWidth="1"/>
    <col min="9475" max="9475" width="14.28515625" style="140" customWidth="1"/>
    <col min="9476" max="9476" width="15.7109375" style="140" customWidth="1"/>
    <col min="9477" max="9477" width="12.42578125" style="140" bestFit="1" customWidth="1"/>
    <col min="9478" max="9478" width="14.140625" style="140" bestFit="1" customWidth="1"/>
    <col min="9479" max="9479" width="12" style="140" customWidth="1"/>
    <col min="9480" max="9481" width="10.85546875" style="140" customWidth="1"/>
    <col min="9482" max="9482" width="14.28515625" style="140" customWidth="1"/>
    <col min="9483" max="9483" width="10" style="140" bestFit="1" customWidth="1"/>
    <col min="9484" max="9485" width="12.28515625" style="140" bestFit="1" customWidth="1"/>
    <col min="9486" max="9486" width="14.140625" style="140" customWidth="1"/>
    <col min="9487" max="9487" width="15.140625" style="140" customWidth="1"/>
    <col min="9488" max="9488" width="11.42578125" style="140"/>
    <col min="9489" max="9489" width="10.85546875" style="140" customWidth="1"/>
    <col min="9490" max="9492" width="11.42578125" style="140"/>
    <col min="9493" max="9493" width="13.85546875" style="140" customWidth="1"/>
    <col min="9494" max="9497" width="11.42578125" style="140"/>
    <col min="9498" max="9498" width="10.85546875" style="140" customWidth="1"/>
    <col min="9499" max="9728" width="11.42578125" style="140"/>
    <col min="9729" max="9729" width="11.42578125" style="140" bestFit="1" customWidth="1"/>
    <col min="9730" max="9730" width="34.42578125" style="140" customWidth="1"/>
    <col min="9731" max="9731" width="14.28515625" style="140" customWidth="1"/>
    <col min="9732" max="9732" width="15.7109375" style="140" customWidth="1"/>
    <col min="9733" max="9733" width="12.42578125" style="140" bestFit="1" customWidth="1"/>
    <col min="9734" max="9734" width="14.140625" style="140" bestFit="1" customWidth="1"/>
    <col min="9735" max="9735" width="12" style="140" customWidth="1"/>
    <col min="9736" max="9737" width="10.85546875" style="140" customWidth="1"/>
    <col min="9738" max="9738" width="14.28515625" style="140" customWidth="1"/>
    <col min="9739" max="9739" width="10" style="140" bestFit="1" customWidth="1"/>
    <col min="9740" max="9741" width="12.28515625" style="140" bestFit="1" customWidth="1"/>
    <col min="9742" max="9742" width="14.140625" style="140" customWidth="1"/>
    <col min="9743" max="9743" width="15.140625" style="140" customWidth="1"/>
    <col min="9744" max="9744" width="11.42578125" style="140"/>
    <col min="9745" max="9745" width="10.85546875" style="140" customWidth="1"/>
    <col min="9746" max="9748" width="11.42578125" style="140"/>
    <col min="9749" max="9749" width="13.85546875" style="140" customWidth="1"/>
    <col min="9750" max="9753" width="11.42578125" style="140"/>
    <col min="9754" max="9754" width="10.85546875" style="140" customWidth="1"/>
    <col min="9755" max="9984" width="11.42578125" style="140"/>
    <col min="9985" max="9985" width="11.42578125" style="140" bestFit="1" customWidth="1"/>
    <col min="9986" max="9986" width="34.42578125" style="140" customWidth="1"/>
    <col min="9987" max="9987" width="14.28515625" style="140" customWidth="1"/>
    <col min="9988" max="9988" width="15.7109375" style="140" customWidth="1"/>
    <col min="9989" max="9989" width="12.42578125" style="140" bestFit="1" customWidth="1"/>
    <col min="9990" max="9990" width="14.140625" style="140" bestFit="1" customWidth="1"/>
    <col min="9991" max="9991" width="12" style="140" customWidth="1"/>
    <col min="9992" max="9993" width="10.85546875" style="140" customWidth="1"/>
    <col min="9994" max="9994" width="14.28515625" style="140" customWidth="1"/>
    <col min="9995" max="9995" width="10" style="140" bestFit="1" customWidth="1"/>
    <col min="9996" max="9997" width="12.28515625" style="140" bestFit="1" customWidth="1"/>
    <col min="9998" max="9998" width="14.140625" style="140" customWidth="1"/>
    <col min="9999" max="9999" width="15.140625" style="140" customWidth="1"/>
    <col min="10000" max="10000" width="11.42578125" style="140"/>
    <col min="10001" max="10001" width="10.85546875" style="140" customWidth="1"/>
    <col min="10002" max="10004" width="11.42578125" style="140"/>
    <col min="10005" max="10005" width="13.85546875" style="140" customWidth="1"/>
    <col min="10006" max="10009" width="11.42578125" style="140"/>
    <col min="10010" max="10010" width="10.85546875" style="140" customWidth="1"/>
    <col min="10011" max="10240" width="11.42578125" style="140"/>
    <col min="10241" max="10241" width="11.42578125" style="140" bestFit="1" customWidth="1"/>
    <col min="10242" max="10242" width="34.42578125" style="140" customWidth="1"/>
    <col min="10243" max="10243" width="14.28515625" style="140" customWidth="1"/>
    <col min="10244" max="10244" width="15.7109375" style="140" customWidth="1"/>
    <col min="10245" max="10245" width="12.42578125" style="140" bestFit="1" customWidth="1"/>
    <col min="10246" max="10246" width="14.140625" style="140" bestFit="1" customWidth="1"/>
    <col min="10247" max="10247" width="12" style="140" customWidth="1"/>
    <col min="10248" max="10249" width="10.85546875" style="140" customWidth="1"/>
    <col min="10250" max="10250" width="14.28515625" style="140" customWidth="1"/>
    <col min="10251" max="10251" width="10" style="140" bestFit="1" customWidth="1"/>
    <col min="10252" max="10253" width="12.28515625" style="140" bestFit="1" customWidth="1"/>
    <col min="10254" max="10254" width="14.140625" style="140" customWidth="1"/>
    <col min="10255" max="10255" width="15.140625" style="140" customWidth="1"/>
    <col min="10256" max="10256" width="11.42578125" style="140"/>
    <col min="10257" max="10257" width="10.85546875" style="140" customWidth="1"/>
    <col min="10258" max="10260" width="11.42578125" style="140"/>
    <col min="10261" max="10261" width="13.85546875" style="140" customWidth="1"/>
    <col min="10262" max="10265" width="11.42578125" style="140"/>
    <col min="10266" max="10266" width="10.85546875" style="140" customWidth="1"/>
    <col min="10267" max="10496" width="11.42578125" style="140"/>
    <col min="10497" max="10497" width="11.42578125" style="140" bestFit="1" customWidth="1"/>
    <col min="10498" max="10498" width="34.42578125" style="140" customWidth="1"/>
    <col min="10499" max="10499" width="14.28515625" style="140" customWidth="1"/>
    <col min="10500" max="10500" width="15.7109375" style="140" customWidth="1"/>
    <col min="10501" max="10501" width="12.42578125" style="140" bestFit="1" customWidth="1"/>
    <col min="10502" max="10502" width="14.140625" style="140" bestFit="1" customWidth="1"/>
    <col min="10503" max="10503" width="12" style="140" customWidth="1"/>
    <col min="10504" max="10505" width="10.85546875" style="140" customWidth="1"/>
    <col min="10506" max="10506" width="14.28515625" style="140" customWidth="1"/>
    <col min="10507" max="10507" width="10" style="140" bestFit="1" customWidth="1"/>
    <col min="10508" max="10509" width="12.28515625" style="140" bestFit="1" customWidth="1"/>
    <col min="10510" max="10510" width="14.140625" style="140" customWidth="1"/>
    <col min="10511" max="10511" width="15.140625" style="140" customWidth="1"/>
    <col min="10512" max="10512" width="11.42578125" style="140"/>
    <col min="10513" max="10513" width="10.85546875" style="140" customWidth="1"/>
    <col min="10514" max="10516" width="11.42578125" style="140"/>
    <col min="10517" max="10517" width="13.85546875" style="140" customWidth="1"/>
    <col min="10518" max="10521" width="11.42578125" style="140"/>
    <col min="10522" max="10522" width="10.85546875" style="140" customWidth="1"/>
    <col min="10523" max="10752" width="11.42578125" style="140"/>
    <col min="10753" max="10753" width="11.42578125" style="140" bestFit="1" customWidth="1"/>
    <col min="10754" max="10754" width="34.42578125" style="140" customWidth="1"/>
    <col min="10755" max="10755" width="14.28515625" style="140" customWidth="1"/>
    <col min="10756" max="10756" width="15.7109375" style="140" customWidth="1"/>
    <col min="10757" max="10757" width="12.42578125" style="140" bestFit="1" customWidth="1"/>
    <col min="10758" max="10758" width="14.140625" style="140" bestFit="1" customWidth="1"/>
    <col min="10759" max="10759" width="12" style="140" customWidth="1"/>
    <col min="10760" max="10761" width="10.85546875" style="140" customWidth="1"/>
    <col min="10762" max="10762" width="14.28515625" style="140" customWidth="1"/>
    <col min="10763" max="10763" width="10" style="140" bestFit="1" customWidth="1"/>
    <col min="10764" max="10765" width="12.28515625" style="140" bestFit="1" customWidth="1"/>
    <col min="10766" max="10766" width="14.140625" style="140" customWidth="1"/>
    <col min="10767" max="10767" width="15.140625" style="140" customWidth="1"/>
    <col min="10768" max="10768" width="11.42578125" style="140"/>
    <col min="10769" max="10769" width="10.85546875" style="140" customWidth="1"/>
    <col min="10770" max="10772" width="11.42578125" style="140"/>
    <col min="10773" max="10773" width="13.85546875" style="140" customWidth="1"/>
    <col min="10774" max="10777" width="11.42578125" style="140"/>
    <col min="10778" max="10778" width="10.85546875" style="140" customWidth="1"/>
    <col min="10779" max="11008" width="11.42578125" style="140"/>
    <col min="11009" max="11009" width="11.42578125" style="140" bestFit="1" customWidth="1"/>
    <col min="11010" max="11010" width="34.42578125" style="140" customWidth="1"/>
    <col min="11011" max="11011" width="14.28515625" style="140" customWidth="1"/>
    <col min="11012" max="11012" width="15.7109375" style="140" customWidth="1"/>
    <col min="11013" max="11013" width="12.42578125" style="140" bestFit="1" customWidth="1"/>
    <col min="11014" max="11014" width="14.140625" style="140" bestFit="1" customWidth="1"/>
    <col min="11015" max="11015" width="12" style="140" customWidth="1"/>
    <col min="11016" max="11017" width="10.85546875" style="140" customWidth="1"/>
    <col min="11018" max="11018" width="14.28515625" style="140" customWidth="1"/>
    <col min="11019" max="11019" width="10" style="140" bestFit="1" customWidth="1"/>
    <col min="11020" max="11021" width="12.28515625" style="140" bestFit="1" customWidth="1"/>
    <col min="11022" max="11022" width="14.140625" style="140" customWidth="1"/>
    <col min="11023" max="11023" width="15.140625" style="140" customWidth="1"/>
    <col min="11024" max="11024" width="11.42578125" style="140"/>
    <col min="11025" max="11025" width="10.85546875" style="140" customWidth="1"/>
    <col min="11026" max="11028" width="11.42578125" style="140"/>
    <col min="11029" max="11029" width="13.85546875" style="140" customWidth="1"/>
    <col min="11030" max="11033" width="11.42578125" style="140"/>
    <col min="11034" max="11034" width="10.85546875" style="140" customWidth="1"/>
    <col min="11035" max="11264" width="11.42578125" style="140"/>
    <col min="11265" max="11265" width="11.42578125" style="140" bestFit="1" customWidth="1"/>
    <col min="11266" max="11266" width="34.42578125" style="140" customWidth="1"/>
    <col min="11267" max="11267" width="14.28515625" style="140" customWidth="1"/>
    <col min="11268" max="11268" width="15.7109375" style="140" customWidth="1"/>
    <col min="11269" max="11269" width="12.42578125" style="140" bestFit="1" customWidth="1"/>
    <col min="11270" max="11270" width="14.140625" style="140" bestFit="1" customWidth="1"/>
    <col min="11271" max="11271" width="12" style="140" customWidth="1"/>
    <col min="11272" max="11273" width="10.85546875" style="140" customWidth="1"/>
    <col min="11274" max="11274" width="14.28515625" style="140" customWidth="1"/>
    <col min="11275" max="11275" width="10" style="140" bestFit="1" customWidth="1"/>
    <col min="11276" max="11277" width="12.28515625" style="140" bestFit="1" customWidth="1"/>
    <col min="11278" max="11278" width="14.140625" style="140" customWidth="1"/>
    <col min="11279" max="11279" width="15.140625" style="140" customWidth="1"/>
    <col min="11280" max="11280" width="11.42578125" style="140"/>
    <col min="11281" max="11281" width="10.85546875" style="140" customWidth="1"/>
    <col min="11282" max="11284" width="11.42578125" style="140"/>
    <col min="11285" max="11285" width="13.85546875" style="140" customWidth="1"/>
    <col min="11286" max="11289" width="11.42578125" style="140"/>
    <col min="11290" max="11290" width="10.85546875" style="140" customWidth="1"/>
    <col min="11291" max="11520" width="11.42578125" style="140"/>
    <col min="11521" max="11521" width="11.42578125" style="140" bestFit="1" customWidth="1"/>
    <col min="11522" max="11522" width="34.42578125" style="140" customWidth="1"/>
    <col min="11523" max="11523" width="14.28515625" style="140" customWidth="1"/>
    <col min="11524" max="11524" width="15.7109375" style="140" customWidth="1"/>
    <col min="11525" max="11525" width="12.42578125" style="140" bestFit="1" customWidth="1"/>
    <col min="11526" max="11526" width="14.140625" style="140" bestFit="1" customWidth="1"/>
    <col min="11527" max="11527" width="12" style="140" customWidth="1"/>
    <col min="11528" max="11529" width="10.85546875" style="140" customWidth="1"/>
    <col min="11530" max="11530" width="14.28515625" style="140" customWidth="1"/>
    <col min="11531" max="11531" width="10" style="140" bestFit="1" customWidth="1"/>
    <col min="11532" max="11533" width="12.28515625" style="140" bestFit="1" customWidth="1"/>
    <col min="11534" max="11534" width="14.140625" style="140" customWidth="1"/>
    <col min="11535" max="11535" width="15.140625" style="140" customWidth="1"/>
    <col min="11536" max="11536" width="11.42578125" style="140"/>
    <col min="11537" max="11537" width="10.85546875" style="140" customWidth="1"/>
    <col min="11538" max="11540" width="11.42578125" style="140"/>
    <col min="11541" max="11541" width="13.85546875" style="140" customWidth="1"/>
    <col min="11542" max="11545" width="11.42578125" style="140"/>
    <col min="11546" max="11546" width="10.85546875" style="140" customWidth="1"/>
    <col min="11547" max="11776" width="11.42578125" style="140"/>
    <col min="11777" max="11777" width="11.42578125" style="140" bestFit="1" customWidth="1"/>
    <col min="11778" max="11778" width="34.42578125" style="140" customWidth="1"/>
    <col min="11779" max="11779" width="14.28515625" style="140" customWidth="1"/>
    <col min="11780" max="11780" width="15.7109375" style="140" customWidth="1"/>
    <col min="11781" max="11781" width="12.42578125" style="140" bestFit="1" customWidth="1"/>
    <col min="11782" max="11782" width="14.140625" style="140" bestFit="1" customWidth="1"/>
    <col min="11783" max="11783" width="12" style="140" customWidth="1"/>
    <col min="11784" max="11785" width="10.85546875" style="140" customWidth="1"/>
    <col min="11786" max="11786" width="14.28515625" style="140" customWidth="1"/>
    <col min="11787" max="11787" width="10" style="140" bestFit="1" customWidth="1"/>
    <col min="11788" max="11789" width="12.28515625" style="140" bestFit="1" customWidth="1"/>
    <col min="11790" max="11790" width="14.140625" style="140" customWidth="1"/>
    <col min="11791" max="11791" width="15.140625" style="140" customWidth="1"/>
    <col min="11792" max="11792" width="11.42578125" style="140"/>
    <col min="11793" max="11793" width="10.85546875" style="140" customWidth="1"/>
    <col min="11794" max="11796" width="11.42578125" style="140"/>
    <col min="11797" max="11797" width="13.85546875" style="140" customWidth="1"/>
    <col min="11798" max="11801" width="11.42578125" style="140"/>
    <col min="11802" max="11802" width="10.85546875" style="140" customWidth="1"/>
    <col min="11803" max="12032" width="11.42578125" style="140"/>
    <col min="12033" max="12033" width="11.42578125" style="140" bestFit="1" customWidth="1"/>
    <col min="12034" max="12034" width="34.42578125" style="140" customWidth="1"/>
    <col min="12035" max="12035" width="14.28515625" style="140" customWidth="1"/>
    <col min="12036" max="12036" width="15.7109375" style="140" customWidth="1"/>
    <col min="12037" max="12037" width="12.42578125" style="140" bestFit="1" customWidth="1"/>
    <col min="12038" max="12038" width="14.140625" style="140" bestFit="1" customWidth="1"/>
    <col min="12039" max="12039" width="12" style="140" customWidth="1"/>
    <col min="12040" max="12041" width="10.85546875" style="140" customWidth="1"/>
    <col min="12042" max="12042" width="14.28515625" style="140" customWidth="1"/>
    <col min="12043" max="12043" width="10" style="140" bestFit="1" customWidth="1"/>
    <col min="12044" max="12045" width="12.28515625" style="140" bestFit="1" customWidth="1"/>
    <col min="12046" max="12046" width="14.140625" style="140" customWidth="1"/>
    <col min="12047" max="12047" width="15.140625" style="140" customWidth="1"/>
    <col min="12048" max="12048" width="11.42578125" style="140"/>
    <col min="12049" max="12049" width="10.85546875" style="140" customWidth="1"/>
    <col min="12050" max="12052" width="11.42578125" style="140"/>
    <col min="12053" max="12053" width="13.85546875" style="140" customWidth="1"/>
    <col min="12054" max="12057" width="11.42578125" style="140"/>
    <col min="12058" max="12058" width="10.85546875" style="140" customWidth="1"/>
    <col min="12059" max="12288" width="11.42578125" style="140"/>
    <col min="12289" max="12289" width="11.42578125" style="140" bestFit="1" customWidth="1"/>
    <col min="12290" max="12290" width="34.42578125" style="140" customWidth="1"/>
    <col min="12291" max="12291" width="14.28515625" style="140" customWidth="1"/>
    <col min="12292" max="12292" width="15.7109375" style="140" customWidth="1"/>
    <col min="12293" max="12293" width="12.42578125" style="140" bestFit="1" customWidth="1"/>
    <col min="12294" max="12294" width="14.140625" style="140" bestFit="1" customWidth="1"/>
    <col min="12295" max="12295" width="12" style="140" customWidth="1"/>
    <col min="12296" max="12297" width="10.85546875" style="140" customWidth="1"/>
    <col min="12298" max="12298" width="14.28515625" style="140" customWidth="1"/>
    <col min="12299" max="12299" width="10" style="140" bestFit="1" customWidth="1"/>
    <col min="12300" max="12301" width="12.28515625" style="140" bestFit="1" customWidth="1"/>
    <col min="12302" max="12302" width="14.140625" style="140" customWidth="1"/>
    <col min="12303" max="12303" width="15.140625" style="140" customWidth="1"/>
    <col min="12304" max="12304" width="11.42578125" style="140"/>
    <col min="12305" max="12305" width="10.85546875" style="140" customWidth="1"/>
    <col min="12306" max="12308" width="11.42578125" style="140"/>
    <col min="12309" max="12309" width="13.85546875" style="140" customWidth="1"/>
    <col min="12310" max="12313" width="11.42578125" style="140"/>
    <col min="12314" max="12314" width="10.85546875" style="140" customWidth="1"/>
    <col min="12315" max="12544" width="11.42578125" style="140"/>
    <col min="12545" max="12545" width="11.42578125" style="140" bestFit="1" customWidth="1"/>
    <col min="12546" max="12546" width="34.42578125" style="140" customWidth="1"/>
    <col min="12547" max="12547" width="14.28515625" style="140" customWidth="1"/>
    <col min="12548" max="12548" width="15.7109375" style="140" customWidth="1"/>
    <col min="12549" max="12549" width="12.42578125" style="140" bestFit="1" customWidth="1"/>
    <col min="12550" max="12550" width="14.140625" style="140" bestFit="1" customWidth="1"/>
    <col min="12551" max="12551" width="12" style="140" customWidth="1"/>
    <col min="12552" max="12553" width="10.85546875" style="140" customWidth="1"/>
    <col min="12554" max="12554" width="14.28515625" style="140" customWidth="1"/>
    <col min="12555" max="12555" width="10" style="140" bestFit="1" customWidth="1"/>
    <col min="12556" max="12557" width="12.28515625" style="140" bestFit="1" customWidth="1"/>
    <col min="12558" max="12558" width="14.140625" style="140" customWidth="1"/>
    <col min="12559" max="12559" width="15.140625" style="140" customWidth="1"/>
    <col min="12560" max="12560" width="11.42578125" style="140"/>
    <col min="12561" max="12561" width="10.85546875" style="140" customWidth="1"/>
    <col min="12562" max="12564" width="11.42578125" style="140"/>
    <col min="12565" max="12565" width="13.85546875" style="140" customWidth="1"/>
    <col min="12566" max="12569" width="11.42578125" style="140"/>
    <col min="12570" max="12570" width="10.85546875" style="140" customWidth="1"/>
    <col min="12571" max="12800" width="11.42578125" style="140"/>
    <col min="12801" max="12801" width="11.42578125" style="140" bestFit="1" customWidth="1"/>
    <col min="12802" max="12802" width="34.42578125" style="140" customWidth="1"/>
    <col min="12803" max="12803" width="14.28515625" style="140" customWidth="1"/>
    <col min="12804" max="12804" width="15.7109375" style="140" customWidth="1"/>
    <col min="12805" max="12805" width="12.42578125" style="140" bestFit="1" customWidth="1"/>
    <col min="12806" max="12806" width="14.140625" style="140" bestFit="1" customWidth="1"/>
    <col min="12807" max="12807" width="12" style="140" customWidth="1"/>
    <col min="12808" max="12809" width="10.85546875" style="140" customWidth="1"/>
    <col min="12810" max="12810" width="14.28515625" style="140" customWidth="1"/>
    <col min="12811" max="12811" width="10" style="140" bestFit="1" customWidth="1"/>
    <col min="12812" max="12813" width="12.28515625" style="140" bestFit="1" customWidth="1"/>
    <col min="12814" max="12814" width="14.140625" style="140" customWidth="1"/>
    <col min="12815" max="12815" width="15.140625" style="140" customWidth="1"/>
    <col min="12816" max="12816" width="11.42578125" style="140"/>
    <col min="12817" max="12817" width="10.85546875" style="140" customWidth="1"/>
    <col min="12818" max="12820" width="11.42578125" style="140"/>
    <col min="12821" max="12821" width="13.85546875" style="140" customWidth="1"/>
    <col min="12822" max="12825" width="11.42578125" style="140"/>
    <col min="12826" max="12826" width="10.85546875" style="140" customWidth="1"/>
    <col min="12827" max="13056" width="11.42578125" style="140"/>
    <col min="13057" max="13057" width="11.42578125" style="140" bestFit="1" customWidth="1"/>
    <col min="13058" max="13058" width="34.42578125" style="140" customWidth="1"/>
    <col min="13059" max="13059" width="14.28515625" style="140" customWidth="1"/>
    <col min="13060" max="13060" width="15.7109375" style="140" customWidth="1"/>
    <col min="13061" max="13061" width="12.42578125" style="140" bestFit="1" customWidth="1"/>
    <col min="13062" max="13062" width="14.140625" style="140" bestFit="1" customWidth="1"/>
    <col min="13063" max="13063" width="12" style="140" customWidth="1"/>
    <col min="13064" max="13065" width="10.85546875" style="140" customWidth="1"/>
    <col min="13066" max="13066" width="14.28515625" style="140" customWidth="1"/>
    <col min="13067" max="13067" width="10" style="140" bestFit="1" customWidth="1"/>
    <col min="13068" max="13069" width="12.28515625" style="140" bestFit="1" customWidth="1"/>
    <col min="13070" max="13070" width="14.140625" style="140" customWidth="1"/>
    <col min="13071" max="13071" width="15.140625" style="140" customWidth="1"/>
    <col min="13072" max="13072" width="11.42578125" style="140"/>
    <col min="13073" max="13073" width="10.85546875" style="140" customWidth="1"/>
    <col min="13074" max="13076" width="11.42578125" style="140"/>
    <col min="13077" max="13077" width="13.85546875" style="140" customWidth="1"/>
    <col min="13078" max="13081" width="11.42578125" style="140"/>
    <col min="13082" max="13082" width="10.85546875" style="140" customWidth="1"/>
    <col min="13083" max="13312" width="11.42578125" style="140"/>
    <col min="13313" max="13313" width="11.42578125" style="140" bestFit="1" customWidth="1"/>
    <col min="13314" max="13314" width="34.42578125" style="140" customWidth="1"/>
    <col min="13315" max="13315" width="14.28515625" style="140" customWidth="1"/>
    <col min="13316" max="13316" width="15.7109375" style="140" customWidth="1"/>
    <col min="13317" max="13317" width="12.42578125" style="140" bestFit="1" customWidth="1"/>
    <col min="13318" max="13318" width="14.140625" style="140" bestFit="1" customWidth="1"/>
    <col min="13319" max="13319" width="12" style="140" customWidth="1"/>
    <col min="13320" max="13321" width="10.85546875" style="140" customWidth="1"/>
    <col min="13322" max="13322" width="14.28515625" style="140" customWidth="1"/>
    <col min="13323" max="13323" width="10" style="140" bestFit="1" customWidth="1"/>
    <col min="13324" max="13325" width="12.28515625" style="140" bestFit="1" customWidth="1"/>
    <col min="13326" max="13326" width="14.140625" style="140" customWidth="1"/>
    <col min="13327" max="13327" width="15.140625" style="140" customWidth="1"/>
    <col min="13328" max="13328" width="11.42578125" style="140"/>
    <col min="13329" max="13329" width="10.85546875" style="140" customWidth="1"/>
    <col min="13330" max="13332" width="11.42578125" style="140"/>
    <col min="13333" max="13333" width="13.85546875" style="140" customWidth="1"/>
    <col min="13334" max="13337" width="11.42578125" style="140"/>
    <col min="13338" max="13338" width="10.85546875" style="140" customWidth="1"/>
    <col min="13339" max="13568" width="11.42578125" style="140"/>
    <col min="13569" max="13569" width="11.42578125" style="140" bestFit="1" customWidth="1"/>
    <col min="13570" max="13570" width="34.42578125" style="140" customWidth="1"/>
    <col min="13571" max="13571" width="14.28515625" style="140" customWidth="1"/>
    <col min="13572" max="13572" width="15.7109375" style="140" customWidth="1"/>
    <col min="13573" max="13573" width="12.42578125" style="140" bestFit="1" customWidth="1"/>
    <col min="13574" max="13574" width="14.140625" style="140" bestFit="1" customWidth="1"/>
    <col min="13575" max="13575" width="12" style="140" customWidth="1"/>
    <col min="13576" max="13577" width="10.85546875" style="140" customWidth="1"/>
    <col min="13578" max="13578" width="14.28515625" style="140" customWidth="1"/>
    <col min="13579" max="13579" width="10" style="140" bestFit="1" customWidth="1"/>
    <col min="13580" max="13581" width="12.28515625" style="140" bestFit="1" customWidth="1"/>
    <col min="13582" max="13582" width="14.140625" style="140" customWidth="1"/>
    <col min="13583" max="13583" width="15.140625" style="140" customWidth="1"/>
    <col min="13584" max="13584" width="11.42578125" style="140"/>
    <col min="13585" max="13585" width="10.85546875" style="140" customWidth="1"/>
    <col min="13586" max="13588" width="11.42578125" style="140"/>
    <col min="13589" max="13589" width="13.85546875" style="140" customWidth="1"/>
    <col min="13590" max="13593" width="11.42578125" style="140"/>
    <col min="13594" max="13594" width="10.85546875" style="140" customWidth="1"/>
    <col min="13595" max="13824" width="11.42578125" style="140"/>
    <col min="13825" max="13825" width="11.42578125" style="140" bestFit="1" customWidth="1"/>
    <col min="13826" max="13826" width="34.42578125" style="140" customWidth="1"/>
    <col min="13827" max="13827" width="14.28515625" style="140" customWidth="1"/>
    <col min="13828" max="13828" width="15.7109375" style="140" customWidth="1"/>
    <col min="13829" max="13829" width="12.42578125" style="140" bestFit="1" customWidth="1"/>
    <col min="13830" max="13830" width="14.140625" style="140" bestFit="1" customWidth="1"/>
    <col min="13831" max="13831" width="12" style="140" customWidth="1"/>
    <col min="13832" max="13833" width="10.85546875" style="140" customWidth="1"/>
    <col min="13834" max="13834" width="14.28515625" style="140" customWidth="1"/>
    <col min="13835" max="13835" width="10" style="140" bestFit="1" customWidth="1"/>
    <col min="13836" max="13837" width="12.28515625" style="140" bestFit="1" customWidth="1"/>
    <col min="13838" max="13838" width="14.140625" style="140" customWidth="1"/>
    <col min="13839" max="13839" width="15.140625" style="140" customWidth="1"/>
    <col min="13840" max="13840" width="11.42578125" style="140"/>
    <col min="13841" max="13841" width="10.85546875" style="140" customWidth="1"/>
    <col min="13842" max="13844" width="11.42578125" style="140"/>
    <col min="13845" max="13845" width="13.85546875" style="140" customWidth="1"/>
    <col min="13846" max="13849" width="11.42578125" style="140"/>
    <col min="13850" max="13850" width="10.85546875" style="140" customWidth="1"/>
    <col min="13851" max="14080" width="11.42578125" style="140"/>
    <col min="14081" max="14081" width="11.42578125" style="140" bestFit="1" customWidth="1"/>
    <col min="14082" max="14082" width="34.42578125" style="140" customWidth="1"/>
    <col min="14083" max="14083" width="14.28515625" style="140" customWidth="1"/>
    <col min="14084" max="14084" width="15.7109375" style="140" customWidth="1"/>
    <col min="14085" max="14085" width="12.42578125" style="140" bestFit="1" customWidth="1"/>
    <col min="14086" max="14086" width="14.140625" style="140" bestFit="1" customWidth="1"/>
    <col min="14087" max="14087" width="12" style="140" customWidth="1"/>
    <col min="14088" max="14089" width="10.85546875" style="140" customWidth="1"/>
    <col min="14090" max="14090" width="14.28515625" style="140" customWidth="1"/>
    <col min="14091" max="14091" width="10" style="140" bestFit="1" customWidth="1"/>
    <col min="14092" max="14093" width="12.28515625" style="140" bestFit="1" customWidth="1"/>
    <col min="14094" max="14094" width="14.140625" style="140" customWidth="1"/>
    <col min="14095" max="14095" width="15.140625" style="140" customWidth="1"/>
    <col min="14096" max="14096" width="11.42578125" style="140"/>
    <col min="14097" max="14097" width="10.85546875" style="140" customWidth="1"/>
    <col min="14098" max="14100" width="11.42578125" style="140"/>
    <col min="14101" max="14101" width="13.85546875" style="140" customWidth="1"/>
    <col min="14102" max="14105" width="11.42578125" style="140"/>
    <col min="14106" max="14106" width="10.85546875" style="140" customWidth="1"/>
    <col min="14107" max="14336" width="11.42578125" style="140"/>
    <col min="14337" max="14337" width="11.42578125" style="140" bestFit="1" customWidth="1"/>
    <col min="14338" max="14338" width="34.42578125" style="140" customWidth="1"/>
    <col min="14339" max="14339" width="14.28515625" style="140" customWidth="1"/>
    <col min="14340" max="14340" width="15.7109375" style="140" customWidth="1"/>
    <col min="14341" max="14341" width="12.42578125" style="140" bestFit="1" customWidth="1"/>
    <col min="14342" max="14342" width="14.140625" style="140" bestFit="1" customWidth="1"/>
    <col min="14343" max="14343" width="12" style="140" customWidth="1"/>
    <col min="14344" max="14345" width="10.85546875" style="140" customWidth="1"/>
    <col min="14346" max="14346" width="14.28515625" style="140" customWidth="1"/>
    <col min="14347" max="14347" width="10" style="140" bestFit="1" customWidth="1"/>
    <col min="14348" max="14349" width="12.28515625" style="140" bestFit="1" customWidth="1"/>
    <col min="14350" max="14350" width="14.140625" style="140" customWidth="1"/>
    <col min="14351" max="14351" width="15.140625" style="140" customWidth="1"/>
    <col min="14352" max="14352" width="11.42578125" style="140"/>
    <col min="14353" max="14353" width="10.85546875" style="140" customWidth="1"/>
    <col min="14354" max="14356" width="11.42578125" style="140"/>
    <col min="14357" max="14357" width="13.85546875" style="140" customWidth="1"/>
    <col min="14358" max="14361" width="11.42578125" style="140"/>
    <col min="14362" max="14362" width="10.85546875" style="140" customWidth="1"/>
    <col min="14363" max="14592" width="11.42578125" style="140"/>
    <col min="14593" max="14593" width="11.42578125" style="140" bestFit="1" customWidth="1"/>
    <col min="14594" max="14594" width="34.42578125" style="140" customWidth="1"/>
    <col min="14595" max="14595" width="14.28515625" style="140" customWidth="1"/>
    <col min="14596" max="14596" width="15.7109375" style="140" customWidth="1"/>
    <col min="14597" max="14597" width="12.42578125" style="140" bestFit="1" customWidth="1"/>
    <col min="14598" max="14598" width="14.140625" style="140" bestFit="1" customWidth="1"/>
    <col min="14599" max="14599" width="12" style="140" customWidth="1"/>
    <col min="14600" max="14601" width="10.85546875" style="140" customWidth="1"/>
    <col min="14602" max="14602" width="14.28515625" style="140" customWidth="1"/>
    <col min="14603" max="14603" width="10" style="140" bestFit="1" customWidth="1"/>
    <col min="14604" max="14605" width="12.28515625" style="140" bestFit="1" customWidth="1"/>
    <col min="14606" max="14606" width="14.140625" style="140" customWidth="1"/>
    <col min="14607" max="14607" width="15.140625" style="140" customWidth="1"/>
    <col min="14608" max="14608" width="11.42578125" style="140"/>
    <col min="14609" max="14609" width="10.85546875" style="140" customWidth="1"/>
    <col min="14610" max="14612" width="11.42578125" style="140"/>
    <col min="14613" max="14613" width="13.85546875" style="140" customWidth="1"/>
    <col min="14614" max="14617" width="11.42578125" style="140"/>
    <col min="14618" max="14618" width="10.85546875" style="140" customWidth="1"/>
    <col min="14619" max="14848" width="11.42578125" style="140"/>
    <col min="14849" max="14849" width="11.42578125" style="140" bestFit="1" customWidth="1"/>
    <col min="14850" max="14850" width="34.42578125" style="140" customWidth="1"/>
    <col min="14851" max="14851" width="14.28515625" style="140" customWidth="1"/>
    <col min="14852" max="14852" width="15.7109375" style="140" customWidth="1"/>
    <col min="14853" max="14853" width="12.42578125" style="140" bestFit="1" customWidth="1"/>
    <col min="14854" max="14854" width="14.140625" style="140" bestFit="1" customWidth="1"/>
    <col min="14855" max="14855" width="12" style="140" customWidth="1"/>
    <col min="14856" max="14857" width="10.85546875" style="140" customWidth="1"/>
    <col min="14858" max="14858" width="14.28515625" style="140" customWidth="1"/>
    <col min="14859" max="14859" width="10" style="140" bestFit="1" customWidth="1"/>
    <col min="14860" max="14861" width="12.28515625" style="140" bestFit="1" customWidth="1"/>
    <col min="14862" max="14862" width="14.140625" style="140" customWidth="1"/>
    <col min="14863" max="14863" width="15.140625" style="140" customWidth="1"/>
    <col min="14864" max="14864" width="11.42578125" style="140"/>
    <col min="14865" max="14865" width="10.85546875" style="140" customWidth="1"/>
    <col min="14866" max="14868" width="11.42578125" style="140"/>
    <col min="14869" max="14869" width="13.85546875" style="140" customWidth="1"/>
    <col min="14870" max="14873" width="11.42578125" style="140"/>
    <col min="14874" max="14874" width="10.85546875" style="140" customWidth="1"/>
    <col min="14875" max="15104" width="11.42578125" style="140"/>
    <col min="15105" max="15105" width="11.42578125" style="140" bestFit="1" customWidth="1"/>
    <col min="15106" max="15106" width="34.42578125" style="140" customWidth="1"/>
    <col min="15107" max="15107" width="14.28515625" style="140" customWidth="1"/>
    <col min="15108" max="15108" width="15.7109375" style="140" customWidth="1"/>
    <col min="15109" max="15109" width="12.42578125" style="140" bestFit="1" customWidth="1"/>
    <col min="15110" max="15110" width="14.140625" style="140" bestFit="1" customWidth="1"/>
    <col min="15111" max="15111" width="12" style="140" customWidth="1"/>
    <col min="15112" max="15113" width="10.85546875" style="140" customWidth="1"/>
    <col min="15114" max="15114" width="14.28515625" style="140" customWidth="1"/>
    <col min="15115" max="15115" width="10" style="140" bestFit="1" customWidth="1"/>
    <col min="15116" max="15117" width="12.28515625" style="140" bestFit="1" customWidth="1"/>
    <col min="15118" max="15118" width="14.140625" style="140" customWidth="1"/>
    <col min="15119" max="15119" width="15.140625" style="140" customWidth="1"/>
    <col min="15120" max="15120" width="11.42578125" style="140"/>
    <col min="15121" max="15121" width="10.85546875" style="140" customWidth="1"/>
    <col min="15122" max="15124" width="11.42578125" style="140"/>
    <col min="15125" max="15125" width="13.85546875" style="140" customWidth="1"/>
    <col min="15126" max="15129" width="11.42578125" style="140"/>
    <col min="15130" max="15130" width="10.85546875" style="140" customWidth="1"/>
    <col min="15131" max="15360" width="11.42578125" style="140"/>
    <col min="15361" max="15361" width="11.42578125" style="140" bestFit="1" customWidth="1"/>
    <col min="15362" max="15362" width="34.42578125" style="140" customWidth="1"/>
    <col min="15363" max="15363" width="14.28515625" style="140" customWidth="1"/>
    <col min="15364" max="15364" width="15.7109375" style="140" customWidth="1"/>
    <col min="15365" max="15365" width="12.42578125" style="140" bestFit="1" customWidth="1"/>
    <col min="15366" max="15366" width="14.140625" style="140" bestFit="1" customWidth="1"/>
    <col min="15367" max="15367" width="12" style="140" customWidth="1"/>
    <col min="15368" max="15369" width="10.85546875" style="140" customWidth="1"/>
    <col min="15370" max="15370" width="14.28515625" style="140" customWidth="1"/>
    <col min="15371" max="15371" width="10" style="140" bestFit="1" customWidth="1"/>
    <col min="15372" max="15373" width="12.28515625" style="140" bestFit="1" customWidth="1"/>
    <col min="15374" max="15374" width="14.140625" style="140" customWidth="1"/>
    <col min="15375" max="15375" width="15.140625" style="140" customWidth="1"/>
    <col min="15376" max="15376" width="11.42578125" style="140"/>
    <col min="15377" max="15377" width="10.85546875" style="140" customWidth="1"/>
    <col min="15378" max="15380" width="11.42578125" style="140"/>
    <col min="15381" max="15381" width="13.85546875" style="140" customWidth="1"/>
    <col min="15382" max="15385" width="11.42578125" style="140"/>
    <col min="15386" max="15386" width="10.85546875" style="140" customWidth="1"/>
    <col min="15387" max="15616" width="11.42578125" style="140"/>
    <col min="15617" max="15617" width="11.42578125" style="140" bestFit="1" customWidth="1"/>
    <col min="15618" max="15618" width="34.42578125" style="140" customWidth="1"/>
    <col min="15619" max="15619" width="14.28515625" style="140" customWidth="1"/>
    <col min="15620" max="15620" width="15.7109375" style="140" customWidth="1"/>
    <col min="15621" max="15621" width="12.42578125" style="140" bestFit="1" customWidth="1"/>
    <col min="15622" max="15622" width="14.140625" style="140" bestFit="1" customWidth="1"/>
    <col min="15623" max="15623" width="12" style="140" customWidth="1"/>
    <col min="15624" max="15625" width="10.85546875" style="140" customWidth="1"/>
    <col min="15626" max="15626" width="14.28515625" style="140" customWidth="1"/>
    <col min="15627" max="15627" width="10" style="140" bestFit="1" customWidth="1"/>
    <col min="15628" max="15629" width="12.28515625" style="140" bestFit="1" customWidth="1"/>
    <col min="15630" max="15630" width="14.140625" style="140" customWidth="1"/>
    <col min="15631" max="15631" width="15.140625" style="140" customWidth="1"/>
    <col min="15632" max="15632" width="11.42578125" style="140"/>
    <col min="15633" max="15633" width="10.85546875" style="140" customWidth="1"/>
    <col min="15634" max="15636" width="11.42578125" style="140"/>
    <col min="15637" max="15637" width="13.85546875" style="140" customWidth="1"/>
    <col min="15638" max="15641" width="11.42578125" style="140"/>
    <col min="15642" max="15642" width="10.85546875" style="140" customWidth="1"/>
    <col min="15643" max="15872" width="11.42578125" style="140"/>
    <col min="15873" max="15873" width="11.42578125" style="140" bestFit="1" customWidth="1"/>
    <col min="15874" max="15874" width="34.42578125" style="140" customWidth="1"/>
    <col min="15875" max="15875" width="14.28515625" style="140" customWidth="1"/>
    <col min="15876" max="15876" width="15.7109375" style="140" customWidth="1"/>
    <col min="15877" max="15877" width="12.42578125" style="140" bestFit="1" customWidth="1"/>
    <col min="15878" max="15878" width="14.140625" style="140" bestFit="1" customWidth="1"/>
    <col min="15879" max="15879" width="12" style="140" customWidth="1"/>
    <col min="15880" max="15881" width="10.85546875" style="140" customWidth="1"/>
    <col min="15882" max="15882" width="14.28515625" style="140" customWidth="1"/>
    <col min="15883" max="15883" width="10" style="140" bestFit="1" customWidth="1"/>
    <col min="15884" max="15885" width="12.28515625" style="140" bestFit="1" customWidth="1"/>
    <col min="15886" max="15886" width="14.140625" style="140" customWidth="1"/>
    <col min="15887" max="15887" width="15.140625" style="140" customWidth="1"/>
    <col min="15888" max="15888" width="11.42578125" style="140"/>
    <col min="15889" max="15889" width="10.85546875" style="140" customWidth="1"/>
    <col min="15890" max="15892" width="11.42578125" style="140"/>
    <col min="15893" max="15893" width="13.85546875" style="140" customWidth="1"/>
    <col min="15894" max="15897" width="11.42578125" style="140"/>
    <col min="15898" max="15898" width="10.85546875" style="140" customWidth="1"/>
    <col min="15899" max="16128" width="11.42578125" style="140"/>
    <col min="16129" max="16129" width="11.42578125" style="140" bestFit="1" customWidth="1"/>
    <col min="16130" max="16130" width="34.42578125" style="140" customWidth="1"/>
    <col min="16131" max="16131" width="14.28515625" style="140" customWidth="1"/>
    <col min="16132" max="16132" width="15.7109375" style="140" customWidth="1"/>
    <col min="16133" max="16133" width="12.42578125" style="140" bestFit="1" customWidth="1"/>
    <col min="16134" max="16134" width="14.140625" style="140" bestFit="1" customWidth="1"/>
    <col min="16135" max="16135" width="12" style="140" customWidth="1"/>
    <col min="16136" max="16137" width="10.85546875" style="140" customWidth="1"/>
    <col min="16138" max="16138" width="14.28515625" style="140" customWidth="1"/>
    <col min="16139" max="16139" width="10" style="140" bestFit="1" customWidth="1"/>
    <col min="16140" max="16141" width="12.28515625" style="140" bestFit="1" customWidth="1"/>
    <col min="16142" max="16142" width="14.140625" style="140" customWidth="1"/>
    <col min="16143" max="16143" width="15.140625" style="140" customWidth="1"/>
    <col min="16144" max="16144" width="11.42578125" style="140"/>
    <col min="16145" max="16145" width="10.85546875" style="140" customWidth="1"/>
    <col min="16146" max="16148" width="11.42578125" style="140"/>
    <col min="16149" max="16149" width="13.85546875" style="140" customWidth="1"/>
    <col min="16150" max="16153" width="11.42578125" style="140"/>
    <col min="16154" max="16154" width="10.85546875" style="140" customWidth="1"/>
    <col min="16155" max="16384" width="11.42578125" style="140"/>
  </cols>
  <sheetData>
    <row r="1" spans="1:39" ht="24" customHeight="1" x14ac:dyDescent="0.2">
      <c r="A1" s="233" t="s">
        <v>348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Q1" s="140"/>
      <c r="Z1" s="140"/>
    </row>
    <row r="2" spans="1:39" s="4" customFormat="1" ht="90.75" customHeight="1" x14ac:dyDescent="0.2">
      <c r="A2" s="141" t="s">
        <v>18</v>
      </c>
      <c r="B2" s="141" t="s">
        <v>19</v>
      </c>
      <c r="C2" s="107" t="s">
        <v>346</v>
      </c>
      <c r="D2" s="108" t="s">
        <v>349</v>
      </c>
      <c r="E2" s="108" t="s">
        <v>12</v>
      </c>
      <c r="F2" s="108" t="s">
        <v>13</v>
      </c>
      <c r="G2" s="108" t="s">
        <v>14</v>
      </c>
      <c r="H2" s="108" t="s">
        <v>350</v>
      </c>
      <c r="I2" s="108" t="s">
        <v>20</v>
      </c>
      <c r="J2" s="108" t="s">
        <v>351</v>
      </c>
      <c r="K2" s="108" t="s">
        <v>16</v>
      </c>
      <c r="L2" s="111" t="s">
        <v>299</v>
      </c>
      <c r="M2" s="112" t="s">
        <v>11</v>
      </c>
      <c r="N2" s="112" t="s">
        <v>12</v>
      </c>
      <c r="O2" s="112" t="s">
        <v>13</v>
      </c>
      <c r="P2" s="112" t="s">
        <v>14</v>
      </c>
      <c r="Q2" s="112" t="s">
        <v>350</v>
      </c>
      <c r="R2" s="112" t="s">
        <v>20</v>
      </c>
      <c r="S2" s="112" t="s">
        <v>351</v>
      </c>
      <c r="T2" s="112" t="s">
        <v>16</v>
      </c>
      <c r="U2" s="109" t="s">
        <v>347</v>
      </c>
      <c r="V2" s="110" t="s">
        <v>11</v>
      </c>
      <c r="W2" s="110" t="s">
        <v>12</v>
      </c>
      <c r="X2" s="110" t="s">
        <v>13</v>
      </c>
      <c r="Y2" s="110" t="s">
        <v>14</v>
      </c>
      <c r="Z2" s="110" t="s">
        <v>350</v>
      </c>
      <c r="AA2" s="110" t="s">
        <v>20</v>
      </c>
      <c r="AB2" s="110" t="s">
        <v>351</v>
      </c>
      <c r="AC2" s="110" t="s">
        <v>16</v>
      </c>
    </row>
    <row r="3" spans="1:39" x14ac:dyDescent="0.2">
      <c r="A3" s="142"/>
      <c r="B3" s="143"/>
      <c r="C3" s="144"/>
      <c r="D3" s="144"/>
      <c r="E3" s="144"/>
      <c r="F3" s="144"/>
      <c r="G3" s="144"/>
      <c r="H3" s="145"/>
      <c r="I3" s="144"/>
      <c r="J3" s="144"/>
      <c r="K3" s="144"/>
      <c r="L3" s="144"/>
      <c r="M3" s="144"/>
      <c r="N3" s="144"/>
      <c r="O3" s="144"/>
      <c r="P3" s="144"/>
      <c r="Q3" s="145"/>
      <c r="R3" s="144"/>
      <c r="S3" s="144"/>
      <c r="T3" s="144"/>
      <c r="U3" s="144"/>
      <c r="V3" s="144"/>
      <c r="W3" s="144"/>
      <c r="X3" s="144"/>
      <c r="Y3" s="144"/>
      <c r="Z3" s="145"/>
      <c r="AA3" s="144"/>
      <c r="AB3" s="144"/>
      <c r="AC3" s="144"/>
      <c r="AD3" s="146"/>
      <c r="AE3" s="146"/>
      <c r="AF3" s="146"/>
      <c r="AG3" s="146"/>
      <c r="AH3" s="146"/>
      <c r="AI3" s="146"/>
      <c r="AJ3" s="146"/>
      <c r="AK3" s="146"/>
      <c r="AL3" s="146"/>
      <c r="AM3" s="146"/>
    </row>
    <row r="4" spans="1:39" s="4" customFormat="1" ht="30" customHeight="1" x14ac:dyDescent="0.2">
      <c r="A4" s="170">
        <v>219</v>
      </c>
      <c r="B4" s="168" t="s">
        <v>371</v>
      </c>
      <c r="C4" s="147"/>
      <c r="D4" s="147"/>
      <c r="E4" s="147"/>
      <c r="F4" s="147"/>
      <c r="G4" s="147"/>
      <c r="H4" s="148"/>
      <c r="I4" s="147"/>
      <c r="J4" s="147"/>
      <c r="K4" s="147"/>
      <c r="L4" s="147"/>
      <c r="M4" s="147"/>
      <c r="N4" s="147"/>
      <c r="O4" s="147"/>
      <c r="P4" s="147"/>
      <c r="Q4" s="148"/>
      <c r="R4" s="147"/>
      <c r="S4" s="147"/>
      <c r="T4" s="147"/>
      <c r="U4" s="147"/>
      <c r="V4" s="147"/>
      <c r="W4" s="147"/>
      <c r="X4" s="147"/>
      <c r="Y4" s="147"/>
      <c r="Z4" s="148"/>
      <c r="AA4" s="147"/>
      <c r="AB4" s="147"/>
      <c r="AC4" s="147"/>
      <c r="AD4" s="149"/>
      <c r="AE4" s="149"/>
      <c r="AF4" s="149"/>
      <c r="AG4" s="149"/>
      <c r="AH4" s="149"/>
      <c r="AI4" s="149"/>
      <c r="AJ4" s="149"/>
      <c r="AK4" s="149"/>
      <c r="AL4" s="149"/>
      <c r="AM4" s="149"/>
    </row>
    <row r="5" spans="1:39" x14ac:dyDescent="0.2">
      <c r="A5" s="142"/>
      <c r="B5" s="143"/>
      <c r="C5" s="144"/>
      <c r="D5" s="144"/>
      <c r="E5" s="144"/>
      <c r="F5" s="144"/>
      <c r="G5" s="144"/>
      <c r="H5" s="145"/>
      <c r="I5" s="144"/>
      <c r="J5" s="144"/>
      <c r="K5" s="144"/>
      <c r="L5" s="144"/>
      <c r="M5" s="144"/>
      <c r="N5" s="144"/>
      <c r="O5" s="144"/>
      <c r="P5" s="144"/>
      <c r="Q5" s="145"/>
      <c r="R5" s="144"/>
      <c r="S5" s="144"/>
      <c r="T5" s="144"/>
      <c r="U5" s="144"/>
      <c r="V5" s="144"/>
      <c r="W5" s="144"/>
      <c r="X5" s="144"/>
      <c r="Y5" s="144"/>
      <c r="Z5" s="145"/>
      <c r="AA5" s="144"/>
      <c r="AB5" s="144"/>
      <c r="AC5" s="144"/>
      <c r="AD5" s="146"/>
      <c r="AE5" s="146"/>
      <c r="AF5" s="146"/>
      <c r="AG5" s="146"/>
      <c r="AH5" s="146"/>
      <c r="AI5" s="146"/>
      <c r="AJ5" s="146"/>
      <c r="AK5" s="146"/>
      <c r="AL5" s="146"/>
      <c r="AM5" s="146"/>
    </row>
    <row r="6" spans="1:39" s="4" customFormat="1" ht="25.5" x14ac:dyDescent="0.2">
      <c r="A6" s="169" t="s">
        <v>39</v>
      </c>
      <c r="B6" s="150" t="s">
        <v>372</v>
      </c>
      <c r="C6" s="147"/>
      <c r="D6" s="147"/>
      <c r="E6" s="147"/>
      <c r="F6" s="147"/>
      <c r="G6" s="147"/>
      <c r="H6" s="148"/>
      <c r="I6" s="147"/>
      <c r="J6" s="147"/>
      <c r="K6" s="147"/>
      <c r="L6" s="147"/>
      <c r="M6" s="147"/>
      <c r="N6" s="147"/>
      <c r="O6" s="147"/>
      <c r="P6" s="147"/>
      <c r="Q6" s="148"/>
      <c r="R6" s="147"/>
      <c r="S6" s="147"/>
      <c r="T6" s="147"/>
      <c r="U6" s="147"/>
      <c r="V6" s="147"/>
      <c r="W6" s="147"/>
      <c r="X6" s="147"/>
      <c r="Y6" s="147"/>
      <c r="Z6" s="148"/>
      <c r="AA6" s="147"/>
      <c r="AB6" s="147"/>
      <c r="AC6" s="147"/>
      <c r="AD6" s="149"/>
      <c r="AE6" s="149"/>
      <c r="AF6" s="149"/>
      <c r="AG6" s="149"/>
      <c r="AH6" s="149"/>
      <c r="AI6" s="149"/>
      <c r="AJ6" s="149"/>
      <c r="AK6" s="149"/>
      <c r="AL6" s="149"/>
      <c r="AM6" s="149"/>
    </row>
    <row r="7" spans="1:39" s="4" customFormat="1" ht="17.25" customHeight="1" x14ac:dyDescent="0.2">
      <c r="A7" s="151" t="s">
        <v>38</v>
      </c>
      <c r="B7" s="152" t="s">
        <v>352</v>
      </c>
      <c r="C7" s="153"/>
      <c r="D7" s="153"/>
      <c r="E7" s="153"/>
      <c r="F7" s="153"/>
      <c r="G7" s="153"/>
      <c r="H7" s="148"/>
      <c r="I7" s="153"/>
      <c r="J7" s="153"/>
      <c r="K7" s="153"/>
      <c r="L7" s="153"/>
      <c r="M7" s="153"/>
      <c r="N7" s="153"/>
      <c r="O7" s="153"/>
      <c r="P7" s="153"/>
      <c r="Q7" s="148"/>
      <c r="R7" s="153"/>
      <c r="S7" s="153"/>
      <c r="T7" s="153"/>
      <c r="U7" s="153"/>
      <c r="V7" s="153"/>
      <c r="W7" s="153"/>
      <c r="X7" s="153"/>
      <c r="Y7" s="153"/>
      <c r="Z7" s="148"/>
      <c r="AA7" s="153"/>
      <c r="AB7" s="153"/>
      <c r="AC7" s="153"/>
      <c r="AD7" s="149"/>
      <c r="AE7" s="149"/>
      <c r="AF7" s="149"/>
      <c r="AG7" s="149"/>
      <c r="AH7" s="149"/>
      <c r="AI7" s="149"/>
      <c r="AJ7" s="149"/>
      <c r="AK7" s="149"/>
      <c r="AL7" s="149"/>
      <c r="AM7" s="149"/>
    </row>
    <row r="8" spans="1:39" s="4" customFormat="1" x14ac:dyDescent="0.2">
      <c r="A8" s="142">
        <v>3</v>
      </c>
      <c r="B8" s="154" t="s">
        <v>353</v>
      </c>
      <c r="C8" s="147">
        <f t="shared" ref="C8:K8" si="0">C9+C17+C45</f>
        <v>8130491</v>
      </c>
      <c r="D8" s="147">
        <f t="shared" si="0"/>
        <v>798000</v>
      </c>
      <c r="E8" s="147">
        <f t="shared" si="0"/>
        <v>36000</v>
      </c>
      <c r="F8" s="147">
        <f t="shared" si="0"/>
        <v>46000</v>
      </c>
      <c r="G8" s="147">
        <f t="shared" si="0"/>
        <v>67500</v>
      </c>
      <c r="H8" s="147">
        <f t="shared" si="0"/>
        <v>7182991</v>
      </c>
      <c r="I8" s="147">
        <f t="shared" si="0"/>
        <v>0</v>
      </c>
      <c r="J8" s="147">
        <f t="shared" si="0"/>
        <v>0</v>
      </c>
      <c r="K8" s="147">
        <f t="shared" si="0"/>
        <v>0</v>
      </c>
      <c r="L8" s="147">
        <f t="shared" ref="L8:AC8" si="1">L9+L17+L45</f>
        <v>8130491</v>
      </c>
      <c r="M8" s="147">
        <f t="shared" si="1"/>
        <v>798000</v>
      </c>
      <c r="N8" s="147">
        <f t="shared" si="1"/>
        <v>36000</v>
      </c>
      <c r="O8" s="147">
        <f t="shared" si="1"/>
        <v>46000</v>
      </c>
      <c r="P8" s="147">
        <f t="shared" si="1"/>
        <v>67500</v>
      </c>
      <c r="Q8" s="147">
        <f t="shared" si="1"/>
        <v>7182991</v>
      </c>
      <c r="R8" s="147">
        <f t="shared" si="1"/>
        <v>0</v>
      </c>
      <c r="S8" s="147">
        <f t="shared" si="1"/>
        <v>0</v>
      </c>
      <c r="T8" s="147">
        <f t="shared" si="1"/>
        <v>0</v>
      </c>
      <c r="U8" s="147">
        <f t="shared" si="1"/>
        <v>8130491</v>
      </c>
      <c r="V8" s="147">
        <f t="shared" si="1"/>
        <v>798000</v>
      </c>
      <c r="W8" s="147">
        <f t="shared" si="1"/>
        <v>36000</v>
      </c>
      <c r="X8" s="147">
        <f t="shared" si="1"/>
        <v>46000</v>
      </c>
      <c r="Y8" s="147">
        <f t="shared" si="1"/>
        <v>67500</v>
      </c>
      <c r="Z8" s="147">
        <f t="shared" si="1"/>
        <v>7182991</v>
      </c>
      <c r="AA8" s="147">
        <f t="shared" si="1"/>
        <v>0</v>
      </c>
      <c r="AB8" s="147">
        <f t="shared" si="1"/>
        <v>0</v>
      </c>
      <c r="AC8" s="147">
        <f t="shared" si="1"/>
        <v>0</v>
      </c>
      <c r="AD8" s="149"/>
      <c r="AE8" s="149"/>
      <c r="AF8" s="149"/>
      <c r="AG8" s="149"/>
      <c r="AH8" s="149"/>
      <c r="AI8" s="149"/>
      <c r="AJ8" s="149"/>
      <c r="AK8" s="149"/>
      <c r="AL8" s="149"/>
      <c r="AM8" s="149"/>
    </row>
    <row r="9" spans="1:39" s="69" customFormat="1" x14ac:dyDescent="0.2">
      <c r="A9" s="155">
        <v>31</v>
      </c>
      <c r="B9" s="156" t="s">
        <v>21</v>
      </c>
      <c r="C9" s="148">
        <f t="shared" ref="C9:K9" si="2">SUM(C10:C16)</f>
        <v>7159404</v>
      </c>
      <c r="D9" s="148">
        <f t="shared" si="2"/>
        <v>0</v>
      </c>
      <c r="E9" s="148">
        <f t="shared" si="2"/>
        <v>0</v>
      </c>
      <c r="F9" s="148">
        <f t="shared" si="2"/>
        <v>0</v>
      </c>
      <c r="G9" s="148">
        <f t="shared" si="2"/>
        <v>0</v>
      </c>
      <c r="H9" s="148">
        <f t="shared" si="2"/>
        <v>7159404</v>
      </c>
      <c r="I9" s="148">
        <f t="shared" si="2"/>
        <v>0</v>
      </c>
      <c r="J9" s="148">
        <f t="shared" si="2"/>
        <v>0</v>
      </c>
      <c r="K9" s="148">
        <f t="shared" si="2"/>
        <v>0</v>
      </c>
      <c r="L9" s="148">
        <f t="shared" ref="L9:AC9" si="3">SUM(L10:L16)</f>
        <v>7159404</v>
      </c>
      <c r="M9" s="148">
        <f t="shared" si="3"/>
        <v>0</v>
      </c>
      <c r="N9" s="148">
        <f t="shared" si="3"/>
        <v>0</v>
      </c>
      <c r="O9" s="148">
        <f t="shared" si="3"/>
        <v>0</v>
      </c>
      <c r="P9" s="148">
        <f t="shared" si="3"/>
        <v>0</v>
      </c>
      <c r="Q9" s="148">
        <f t="shared" si="3"/>
        <v>7159404</v>
      </c>
      <c r="R9" s="148">
        <f t="shared" si="3"/>
        <v>0</v>
      </c>
      <c r="S9" s="148">
        <f t="shared" si="3"/>
        <v>0</v>
      </c>
      <c r="T9" s="148">
        <f t="shared" si="3"/>
        <v>0</v>
      </c>
      <c r="U9" s="148">
        <f t="shared" si="3"/>
        <v>7159404</v>
      </c>
      <c r="V9" s="148">
        <f t="shared" si="3"/>
        <v>0</v>
      </c>
      <c r="W9" s="148">
        <f t="shared" si="3"/>
        <v>0</v>
      </c>
      <c r="X9" s="148">
        <f t="shared" si="3"/>
        <v>0</v>
      </c>
      <c r="Y9" s="148">
        <f t="shared" si="3"/>
        <v>0</v>
      </c>
      <c r="Z9" s="148">
        <f t="shared" si="3"/>
        <v>7159404</v>
      </c>
      <c r="AA9" s="148">
        <f t="shared" si="3"/>
        <v>0</v>
      </c>
      <c r="AB9" s="148">
        <f t="shared" si="3"/>
        <v>0</v>
      </c>
      <c r="AC9" s="148">
        <f t="shared" si="3"/>
        <v>0</v>
      </c>
      <c r="AD9" s="157"/>
      <c r="AE9" s="157"/>
      <c r="AF9" s="157"/>
      <c r="AG9" s="157"/>
      <c r="AH9" s="157"/>
      <c r="AI9" s="157"/>
      <c r="AJ9" s="157"/>
      <c r="AK9" s="157"/>
      <c r="AL9" s="157"/>
      <c r="AM9" s="157"/>
    </row>
    <row r="10" spans="1:39" x14ac:dyDescent="0.2">
      <c r="A10" s="158">
        <v>3111</v>
      </c>
      <c r="B10" s="143" t="s">
        <v>354</v>
      </c>
      <c r="C10" s="144">
        <f>SUM(D10:K10)</f>
        <v>5903928</v>
      </c>
      <c r="D10" s="144"/>
      <c r="E10" s="144"/>
      <c r="F10" s="144"/>
      <c r="G10" s="144"/>
      <c r="H10" s="145">
        <v>5903928</v>
      </c>
      <c r="I10" s="144"/>
      <c r="J10" s="144"/>
      <c r="K10" s="144"/>
      <c r="L10" s="144">
        <f>SUM(M10:T10)</f>
        <v>5903928</v>
      </c>
      <c r="M10" s="144"/>
      <c r="N10" s="144"/>
      <c r="O10" s="144"/>
      <c r="P10" s="144"/>
      <c r="Q10" s="145">
        <v>5903928</v>
      </c>
      <c r="R10" s="144"/>
      <c r="S10" s="144"/>
      <c r="T10" s="144"/>
      <c r="U10" s="144">
        <f>SUM(V10:AC10)</f>
        <v>5903928</v>
      </c>
      <c r="V10" s="144"/>
      <c r="W10" s="144"/>
      <c r="X10" s="144"/>
      <c r="Y10" s="144"/>
      <c r="Z10" s="145">
        <v>5903928</v>
      </c>
      <c r="AA10" s="144"/>
      <c r="AB10" s="144"/>
      <c r="AC10" s="144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</row>
    <row r="11" spans="1:39" x14ac:dyDescent="0.2">
      <c r="A11" s="158">
        <v>3113</v>
      </c>
      <c r="B11" s="143" t="s">
        <v>59</v>
      </c>
      <c r="C11" s="144">
        <f t="shared" ref="C11:C16" si="4">SUM(D11:K11)</f>
        <v>0</v>
      </c>
      <c r="D11" s="144"/>
      <c r="E11" s="144"/>
      <c r="F11" s="144"/>
      <c r="G11" s="144"/>
      <c r="H11" s="145">
        <v>0</v>
      </c>
      <c r="I11" s="144"/>
      <c r="J11" s="144"/>
      <c r="K11" s="144"/>
      <c r="L11" s="144">
        <f t="shared" ref="L11:L16" si="5">SUM(M11:T11)</f>
        <v>0</v>
      </c>
      <c r="M11" s="144"/>
      <c r="N11" s="144"/>
      <c r="O11" s="144"/>
      <c r="P11" s="144"/>
      <c r="Q11" s="145">
        <v>0</v>
      </c>
      <c r="R11" s="144"/>
      <c r="S11" s="144"/>
      <c r="T11" s="144"/>
      <c r="U11" s="144">
        <f t="shared" ref="U11:U16" si="6">SUM(V11:AC11)</f>
        <v>0</v>
      </c>
      <c r="V11" s="144"/>
      <c r="W11" s="144"/>
      <c r="X11" s="144"/>
      <c r="Y11" s="144"/>
      <c r="Z11" s="145">
        <v>0</v>
      </c>
      <c r="AA11" s="144"/>
      <c r="AB11" s="144"/>
      <c r="AC11" s="144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</row>
    <row r="12" spans="1:39" x14ac:dyDescent="0.2">
      <c r="A12" s="158">
        <v>3114</v>
      </c>
      <c r="B12" s="143" t="s">
        <v>61</v>
      </c>
      <c r="C12" s="144">
        <f t="shared" si="4"/>
        <v>0</v>
      </c>
      <c r="D12" s="144"/>
      <c r="E12" s="144"/>
      <c r="F12" s="144"/>
      <c r="G12" s="144"/>
      <c r="H12" s="145">
        <v>0</v>
      </c>
      <c r="I12" s="144"/>
      <c r="J12" s="144"/>
      <c r="K12" s="144"/>
      <c r="L12" s="144">
        <f t="shared" si="5"/>
        <v>0</v>
      </c>
      <c r="M12" s="144"/>
      <c r="N12" s="144"/>
      <c r="O12" s="144"/>
      <c r="P12" s="144"/>
      <c r="Q12" s="145">
        <v>0</v>
      </c>
      <c r="R12" s="144"/>
      <c r="S12" s="144"/>
      <c r="T12" s="144"/>
      <c r="U12" s="144">
        <f t="shared" si="6"/>
        <v>0</v>
      </c>
      <c r="V12" s="144"/>
      <c r="W12" s="144"/>
      <c r="X12" s="144"/>
      <c r="Y12" s="144"/>
      <c r="Z12" s="145">
        <v>0</v>
      </c>
      <c r="AA12" s="144"/>
      <c r="AB12" s="144"/>
      <c r="AC12" s="144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</row>
    <row r="13" spans="1:39" x14ac:dyDescent="0.2">
      <c r="A13" s="158">
        <v>3121</v>
      </c>
      <c r="B13" s="143" t="s">
        <v>23</v>
      </c>
      <c r="C13" s="144">
        <f t="shared" si="4"/>
        <v>240000</v>
      </c>
      <c r="D13" s="144"/>
      <c r="E13" s="144"/>
      <c r="F13" s="144"/>
      <c r="G13" s="144"/>
      <c r="H13" s="145">
        <v>240000</v>
      </c>
      <c r="I13" s="144"/>
      <c r="J13" s="144"/>
      <c r="K13" s="144"/>
      <c r="L13" s="144">
        <f t="shared" si="5"/>
        <v>240000</v>
      </c>
      <c r="M13" s="144"/>
      <c r="N13" s="144"/>
      <c r="O13" s="144"/>
      <c r="P13" s="144"/>
      <c r="Q13" s="145">
        <v>240000</v>
      </c>
      <c r="R13" s="144"/>
      <c r="S13" s="144"/>
      <c r="T13" s="144"/>
      <c r="U13" s="144">
        <f t="shared" si="6"/>
        <v>240000</v>
      </c>
      <c r="V13" s="144"/>
      <c r="W13" s="144"/>
      <c r="X13" s="144"/>
      <c r="Y13" s="144"/>
      <c r="Z13" s="145">
        <v>240000</v>
      </c>
      <c r="AA13" s="144"/>
      <c r="AB13" s="144"/>
      <c r="AC13" s="144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</row>
    <row r="14" spans="1:39" x14ac:dyDescent="0.2">
      <c r="A14" s="158">
        <v>3131</v>
      </c>
      <c r="B14" s="143" t="s">
        <v>355</v>
      </c>
      <c r="C14" s="144">
        <f t="shared" si="4"/>
        <v>0</v>
      </c>
      <c r="D14" s="144"/>
      <c r="E14" s="144"/>
      <c r="F14" s="144"/>
      <c r="G14" s="144"/>
      <c r="H14" s="145">
        <v>0</v>
      </c>
      <c r="I14" s="144"/>
      <c r="J14" s="144"/>
      <c r="K14" s="144"/>
      <c r="L14" s="144">
        <f t="shared" si="5"/>
        <v>0</v>
      </c>
      <c r="M14" s="144"/>
      <c r="N14" s="144"/>
      <c r="O14" s="144"/>
      <c r="P14" s="144"/>
      <c r="Q14" s="145">
        <v>0</v>
      </c>
      <c r="R14" s="144"/>
      <c r="S14" s="144"/>
      <c r="T14" s="144"/>
      <c r="U14" s="144">
        <f t="shared" si="6"/>
        <v>0</v>
      </c>
      <c r="V14" s="144"/>
      <c r="W14" s="144"/>
      <c r="X14" s="144"/>
      <c r="Y14" s="144"/>
      <c r="Z14" s="145">
        <v>0</v>
      </c>
      <c r="AA14" s="144"/>
      <c r="AB14" s="144"/>
      <c r="AC14" s="144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</row>
    <row r="15" spans="1:39" ht="25.5" x14ac:dyDescent="0.2">
      <c r="A15" s="158">
        <v>3132</v>
      </c>
      <c r="B15" s="143" t="s">
        <v>46</v>
      </c>
      <c r="C15" s="144">
        <f t="shared" si="4"/>
        <v>915109</v>
      </c>
      <c r="D15" s="144"/>
      <c r="E15" s="144"/>
      <c r="F15" s="144"/>
      <c r="G15" s="144"/>
      <c r="H15" s="145">
        <v>915109</v>
      </c>
      <c r="I15" s="144"/>
      <c r="J15" s="144"/>
      <c r="K15" s="144"/>
      <c r="L15" s="144">
        <f t="shared" si="5"/>
        <v>915109</v>
      </c>
      <c r="M15" s="144"/>
      <c r="N15" s="144"/>
      <c r="O15" s="144"/>
      <c r="P15" s="144"/>
      <c r="Q15" s="145">
        <v>915109</v>
      </c>
      <c r="R15" s="144"/>
      <c r="S15" s="144"/>
      <c r="T15" s="144"/>
      <c r="U15" s="144">
        <f t="shared" si="6"/>
        <v>915109</v>
      </c>
      <c r="V15" s="144"/>
      <c r="W15" s="144"/>
      <c r="X15" s="144"/>
      <c r="Y15" s="144"/>
      <c r="Z15" s="145">
        <v>915109</v>
      </c>
      <c r="AA15" s="144"/>
      <c r="AB15" s="144"/>
      <c r="AC15" s="144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</row>
    <row r="16" spans="1:39" ht="24" x14ac:dyDescent="0.2">
      <c r="A16" s="159">
        <v>3133</v>
      </c>
      <c r="B16" s="160" t="s">
        <v>47</v>
      </c>
      <c r="C16" s="144">
        <f t="shared" si="4"/>
        <v>100367</v>
      </c>
      <c r="D16" s="144"/>
      <c r="E16" s="144"/>
      <c r="F16" s="144"/>
      <c r="G16" s="144"/>
      <c r="H16" s="145">
        <v>100367</v>
      </c>
      <c r="I16" s="144"/>
      <c r="J16" s="144"/>
      <c r="K16" s="144"/>
      <c r="L16" s="144">
        <f t="shared" si="5"/>
        <v>100367</v>
      </c>
      <c r="M16" s="144"/>
      <c r="N16" s="144"/>
      <c r="O16" s="144"/>
      <c r="P16" s="144"/>
      <c r="Q16" s="145">
        <v>100367</v>
      </c>
      <c r="R16" s="144"/>
      <c r="S16" s="144"/>
      <c r="T16" s="144"/>
      <c r="U16" s="144">
        <f t="shared" si="6"/>
        <v>100367</v>
      </c>
      <c r="V16" s="144"/>
      <c r="W16" s="144"/>
      <c r="X16" s="144"/>
      <c r="Y16" s="144"/>
      <c r="Z16" s="145">
        <v>100367</v>
      </c>
      <c r="AA16" s="144"/>
      <c r="AB16" s="144"/>
      <c r="AC16" s="144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</row>
    <row r="17" spans="1:39" s="69" customFormat="1" x14ac:dyDescent="0.2">
      <c r="A17" s="155">
        <v>32</v>
      </c>
      <c r="B17" s="156" t="s">
        <v>25</v>
      </c>
      <c r="C17" s="148">
        <f t="shared" ref="C17:K17" si="7">SUM(C18:C44)</f>
        <v>967587</v>
      </c>
      <c r="D17" s="148">
        <f t="shared" si="7"/>
        <v>794500</v>
      </c>
      <c r="E17" s="148">
        <f t="shared" si="7"/>
        <v>36000</v>
      </c>
      <c r="F17" s="148">
        <f t="shared" si="7"/>
        <v>46000</v>
      </c>
      <c r="G17" s="148">
        <f t="shared" si="7"/>
        <v>67500</v>
      </c>
      <c r="H17" s="148">
        <f t="shared" si="7"/>
        <v>23587</v>
      </c>
      <c r="I17" s="148">
        <f t="shared" si="7"/>
        <v>0</v>
      </c>
      <c r="J17" s="148">
        <f t="shared" si="7"/>
        <v>0</v>
      </c>
      <c r="K17" s="148">
        <f t="shared" si="7"/>
        <v>0</v>
      </c>
      <c r="L17" s="148">
        <f t="shared" ref="L17:AC17" si="8">SUM(L18:L44)</f>
        <v>967587</v>
      </c>
      <c r="M17" s="148">
        <f t="shared" si="8"/>
        <v>794500</v>
      </c>
      <c r="N17" s="148">
        <f t="shared" si="8"/>
        <v>36000</v>
      </c>
      <c r="O17" s="148">
        <f t="shared" si="8"/>
        <v>46000</v>
      </c>
      <c r="P17" s="148">
        <f t="shared" si="8"/>
        <v>67500</v>
      </c>
      <c r="Q17" s="148">
        <f t="shared" si="8"/>
        <v>23587</v>
      </c>
      <c r="R17" s="148">
        <f t="shared" si="8"/>
        <v>0</v>
      </c>
      <c r="S17" s="148">
        <f t="shared" si="8"/>
        <v>0</v>
      </c>
      <c r="T17" s="148">
        <f t="shared" si="8"/>
        <v>0</v>
      </c>
      <c r="U17" s="148">
        <f t="shared" si="8"/>
        <v>967587</v>
      </c>
      <c r="V17" s="148">
        <f t="shared" si="8"/>
        <v>794500</v>
      </c>
      <c r="W17" s="148">
        <f t="shared" si="8"/>
        <v>36000</v>
      </c>
      <c r="X17" s="148">
        <f t="shared" si="8"/>
        <v>46000</v>
      </c>
      <c r="Y17" s="148">
        <f t="shared" si="8"/>
        <v>67500</v>
      </c>
      <c r="Z17" s="148">
        <f t="shared" si="8"/>
        <v>23587</v>
      </c>
      <c r="AA17" s="148">
        <f t="shared" si="8"/>
        <v>0</v>
      </c>
      <c r="AB17" s="148">
        <f t="shared" si="8"/>
        <v>0</v>
      </c>
      <c r="AC17" s="148">
        <f t="shared" si="8"/>
        <v>0</v>
      </c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</row>
    <row r="18" spans="1:39" s="4" customFormat="1" x14ac:dyDescent="0.2">
      <c r="A18" s="159">
        <v>3211</v>
      </c>
      <c r="B18" s="160" t="s">
        <v>68</v>
      </c>
      <c r="C18" s="147">
        <f>SUM(D18:K18)</f>
        <v>69000</v>
      </c>
      <c r="D18" s="144">
        <v>26000</v>
      </c>
      <c r="E18" s="144">
        <v>5000</v>
      </c>
      <c r="F18" s="144">
        <v>34000</v>
      </c>
      <c r="G18" s="144">
        <v>4000</v>
      </c>
      <c r="H18" s="145"/>
      <c r="I18" s="147"/>
      <c r="J18" s="147"/>
      <c r="K18" s="147"/>
      <c r="L18" s="147">
        <f>SUM(M18:T18)</f>
        <v>69000</v>
      </c>
      <c r="M18" s="144">
        <v>26000</v>
      </c>
      <c r="N18" s="144">
        <v>5000</v>
      </c>
      <c r="O18" s="144">
        <v>34000</v>
      </c>
      <c r="P18" s="144">
        <v>4000</v>
      </c>
      <c r="Q18" s="145"/>
      <c r="R18" s="147"/>
      <c r="S18" s="147"/>
      <c r="T18" s="147"/>
      <c r="U18" s="147">
        <f>SUM(V18:AC18)</f>
        <v>69000</v>
      </c>
      <c r="V18" s="144">
        <v>26000</v>
      </c>
      <c r="W18" s="144">
        <v>5000</v>
      </c>
      <c r="X18" s="144">
        <v>34000</v>
      </c>
      <c r="Y18" s="144">
        <v>4000</v>
      </c>
      <c r="Z18" s="145"/>
      <c r="AA18" s="147"/>
      <c r="AB18" s="147"/>
      <c r="AC18" s="147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</row>
    <row r="19" spans="1:39" s="4" customFormat="1" ht="24" x14ac:dyDescent="0.2">
      <c r="A19" s="159">
        <v>3212</v>
      </c>
      <c r="B19" s="160" t="s">
        <v>70</v>
      </c>
      <c r="C19" s="147">
        <f t="shared" ref="C19:C44" si="9">SUM(D19:K19)</f>
        <v>167530</v>
      </c>
      <c r="D19" s="144">
        <v>167530</v>
      </c>
      <c r="E19" s="147"/>
      <c r="F19" s="147"/>
      <c r="G19" s="144"/>
      <c r="H19" s="145"/>
      <c r="I19" s="147"/>
      <c r="J19" s="147"/>
      <c r="K19" s="147"/>
      <c r="L19" s="147">
        <f t="shared" ref="L19:L44" si="10">SUM(M19:T19)</f>
        <v>167530</v>
      </c>
      <c r="M19" s="144">
        <v>167530</v>
      </c>
      <c r="N19" s="147"/>
      <c r="O19" s="147"/>
      <c r="P19" s="144"/>
      <c r="Q19" s="145"/>
      <c r="R19" s="147"/>
      <c r="S19" s="147"/>
      <c r="T19" s="147"/>
      <c r="U19" s="147">
        <f t="shared" ref="U19:U44" si="11">SUM(V19:AC19)</f>
        <v>167530</v>
      </c>
      <c r="V19" s="144">
        <v>167530</v>
      </c>
      <c r="W19" s="147"/>
      <c r="X19" s="147"/>
      <c r="Y19" s="144"/>
      <c r="Z19" s="145"/>
      <c r="AA19" s="147"/>
      <c r="AB19" s="147"/>
      <c r="AC19" s="147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</row>
    <row r="20" spans="1:39" s="4" customFormat="1" x14ac:dyDescent="0.2">
      <c r="A20" s="159">
        <v>3213</v>
      </c>
      <c r="B20" s="160" t="s">
        <v>72</v>
      </c>
      <c r="C20" s="147">
        <f t="shared" si="9"/>
        <v>3000</v>
      </c>
      <c r="D20" s="144">
        <v>3000</v>
      </c>
      <c r="E20" s="147"/>
      <c r="F20" s="147"/>
      <c r="G20" s="144"/>
      <c r="H20" s="145"/>
      <c r="I20" s="147"/>
      <c r="J20" s="147"/>
      <c r="K20" s="147"/>
      <c r="L20" s="147">
        <f t="shared" si="10"/>
        <v>3000</v>
      </c>
      <c r="M20" s="144">
        <v>3000</v>
      </c>
      <c r="N20" s="147"/>
      <c r="O20" s="147"/>
      <c r="P20" s="144"/>
      <c r="Q20" s="145"/>
      <c r="R20" s="147"/>
      <c r="S20" s="147"/>
      <c r="T20" s="147"/>
      <c r="U20" s="147">
        <f t="shared" si="11"/>
        <v>3000</v>
      </c>
      <c r="V20" s="144">
        <v>3000</v>
      </c>
      <c r="W20" s="147"/>
      <c r="X20" s="147"/>
      <c r="Y20" s="144"/>
      <c r="Z20" s="145"/>
      <c r="AA20" s="147"/>
      <c r="AB20" s="147"/>
      <c r="AC20" s="147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</row>
    <row r="21" spans="1:39" s="4" customFormat="1" x14ac:dyDescent="0.2">
      <c r="A21" s="159">
        <v>3214</v>
      </c>
      <c r="B21" s="160" t="s">
        <v>74</v>
      </c>
      <c r="C21" s="147">
        <f t="shared" si="9"/>
        <v>0</v>
      </c>
      <c r="D21" s="144">
        <v>0</v>
      </c>
      <c r="E21" s="147"/>
      <c r="F21" s="147"/>
      <c r="G21" s="144"/>
      <c r="H21" s="145"/>
      <c r="I21" s="147"/>
      <c r="J21" s="147"/>
      <c r="K21" s="147"/>
      <c r="L21" s="147">
        <f t="shared" si="10"/>
        <v>0</v>
      </c>
      <c r="M21" s="144">
        <v>0</v>
      </c>
      <c r="N21" s="147"/>
      <c r="O21" s="147"/>
      <c r="P21" s="144"/>
      <c r="Q21" s="145"/>
      <c r="R21" s="147"/>
      <c r="S21" s="147"/>
      <c r="T21" s="147"/>
      <c r="U21" s="147">
        <f t="shared" si="11"/>
        <v>0</v>
      </c>
      <c r="V21" s="144">
        <v>0</v>
      </c>
      <c r="W21" s="147"/>
      <c r="X21" s="147"/>
      <c r="Y21" s="144"/>
      <c r="Z21" s="145"/>
      <c r="AA21" s="147"/>
      <c r="AB21" s="147"/>
      <c r="AC21" s="147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</row>
    <row r="22" spans="1:39" s="4" customFormat="1" ht="24" x14ac:dyDescent="0.2">
      <c r="A22" s="159">
        <v>3221</v>
      </c>
      <c r="B22" s="160" t="s">
        <v>48</v>
      </c>
      <c r="C22" s="147">
        <f t="shared" si="9"/>
        <v>78000</v>
      </c>
      <c r="D22" s="144">
        <v>70000</v>
      </c>
      <c r="E22" s="144">
        <v>4000</v>
      </c>
      <c r="F22" s="144">
        <v>1000</v>
      </c>
      <c r="G22" s="144">
        <v>3000</v>
      </c>
      <c r="H22" s="145"/>
      <c r="I22" s="147"/>
      <c r="J22" s="147"/>
      <c r="K22" s="147"/>
      <c r="L22" s="147">
        <f t="shared" si="10"/>
        <v>78000</v>
      </c>
      <c r="M22" s="144">
        <v>70000</v>
      </c>
      <c r="N22" s="144">
        <v>4000</v>
      </c>
      <c r="O22" s="144">
        <v>1000</v>
      </c>
      <c r="P22" s="144">
        <v>3000</v>
      </c>
      <c r="Q22" s="145"/>
      <c r="R22" s="147"/>
      <c r="S22" s="147"/>
      <c r="T22" s="147"/>
      <c r="U22" s="147">
        <f t="shared" si="11"/>
        <v>78000</v>
      </c>
      <c r="V22" s="144">
        <v>70000</v>
      </c>
      <c r="W22" s="144">
        <v>4000</v>
      </c>
      <c r="X22" s="144">
        <v>1000</v>
      </c>
      <c r="Y22" s="144">
        <v>3000</v>
      </c>
      <c r="Z22" s="145"/>
      <c r="AA22" s="147"/>
      <c r="AB22" s="147"/>
      <c r="AC22" s="147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</row>
    <row r="23" spans="1:39" s="4" customFormat="1" x14ac:dyDescent="0.2">
      <c r="A23" s="159">
        <v>3222</v>
      </c>
      <c r="B23" s="160" t="s">
        <v>49</v>
      </c>
      <c r="C23" s="147">
        <f t="shared" si="9"/>
        <v>6000</v>
      </c>
      <c r="D23" s="144">
        <v>5000</v>
      </c>
      <c r="E23" s="144"/>
      <c r="F23" s="144"/>
      <c r="G23" s="144">
        <v>1000</v>
      </c>
      <c r="H23" s="145"/>
      <c r="I23" s="147"/>
      <c r="J23" s="147"/>
      <c r="K23" s="147"/>
      <c r="L23" s="147">
        <f t="shared" si="10"/>
        <v>6000</v>
      </c>
      <c r="M23" s="144">
        <v>5000</v>
      </c>
      <c r="N23" s="144"/>
      <c r="O23" s="144"/>
      <c r="P23" s="144">
        <v>1000</v>
      </c>
      <c r="Q23" s="145"/>
      <c r="R23" s="147"/>
      <c r="S23" s="147"/>
      <c r="T23" s="147"/>
      <c r="U23" s="147">
        <f t="shared" si="11"/>
        <v>6000</v>
      </c>
      <c r="V23" s="144">
        <v>5000</v>
      </c>
      <c r="W23" s="144"/>
      <c r="X23" s="144"/>
      <c r="Y23" s="144">
        <v>1000</v>
      </c>
      <c r="Z23" s="145"/>
      <c r="AA23" s="147"/>
      <c r="AB23" s="147"/>
      <c r="AC23" s="147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</row>
    <row r="24" spans="1:39" s="4" customFormat="1" x14ac:dyDescent="0.2">
      <c r="A24" s="159">
        <v>3223</v>
      </c>
      <c r="B24" s="160" t="s">
        <v>79</v>
      </c>
      <c r="C24" s="147">
        <f t="shared" si="9"/>
        <v>255700</v>
      </c>
      <c r="D24" s="144">
        <v>255700</v>
      </c>
      <c r="E24" s="144"/>
      <c r="F24" s="144"/>
      <c r="G24" s="144"/>
      <c r="H24" s="145"/>
      <c r="I24" s="147"/>
      <c r="J24" s="147"/>
      <c r="K24" s="147"/>
      <c r="L24" s="147">
        <f t="shared" si="10"/>
        <v>255700</v>
      </c>
      <c r="M24" s="144">
        <v>255700</v>
      </c>
      <c r="N24" s="144"/>
      <c r="O24" s="144"/>
      <c r="P24" s="144"/>
      <c r="Q24" s="145"/>
      <c r="R24" s="147"/>
      <c r="S24" s="147"/>
      <c r="T24" s="147"/>
      <c r="U24" s="147">
        <f t="shared" si="11"/>
        <v>255700</v>
      </c>
      <c r="V24" s="144">
        <v>255700</v>
      </c>
      <c r="W24" s="144"/>
      <c r="X24" s="144"/>
      <c r="Y24" s="144"/>
      <c r="Z24" s="145"/>
      <c r="AA24" s="147"/>
      <c r="AB24" s="147"/>
      <c r="AC24" s="147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</row>
    <row r="25" spans="1:39" s="4" customFormat="1" ht="24" x14ac:dyDescent="0.2">
      <c r="A25" s="159">
        <v>3224</v>
      </c>
      <c r="B25" s="160" t="s">
        <v>81</v>
      </c>
      <c r="C25" s="147">
        <f t="shared" si="9"/>
        <v>18000</v>
      </c>
      <c r="D25" s="144">
        <v>15000</v>
      </c>
      <c r="E25" s="144">
        <v>2000</v>
      </c>
      <c r="F25" s="144"/>
      <c r="G25" s="144">
        <v>1000</v>
      </c>
      <c r="H25" s="145"/>
      <c r="I25" s="147"/>
      <c r="J25" s="147"/>
      <c r="K25" s="147"/>
      <c r="L25" s="147">
        <f t="shared" si="10"/>
        <v>18000</v>
      </c>
      <c r="M25" s="144">
        <v>15000</v>
      </c>
      <c r="N25" s="144">
        <v>2000</v>
      </c>
      <c r="O25" s="144"/>
      <c r="P25" s="144">
        <v>1000</v>
      </c>
      <c r="Q25" s="145"/>
      <c r="R25" s="147"/>
      <c r="S25" s="147"/>
      <c r="T25" s="147"/>
      <c r="U25" s="147">
        <f t="shared" si="11"/>
        <v>18000</v>
      </c>
      <c r="V25" s="144">
        <v>15000</v>
      </c>
      <c r="W25" s="144">
        <v>2000</v>
      </c>
      <c r="X25" s="144"/>
      <c r="Y25" s="144">
        <v>1000</v>
      </c>
      <c r="Z25" s="145"/>
      <c r="AA25" s="147"/>
      <c r="AB25" s="147"/>
      <c r="AC25" s="147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</row>
    <row r="26" spans="1:39" x14ac:dyDescent="0.2">
      <c r="A26" s="159">
        <v>3225</v>
      </c>
      <c r="B26" s="160" t="s">
        <v>83</v>
      </c>
      <c r="C26" s="147">
        <f t="shared" si="9"/>
        <v>5244</v>
      </c>
      <c r="D26" s="144">
        <v>5244</v>
      </c>
      <c r="E26" s="144"/>
      <c r="F26" s="144"/>
      <c r="G26" s="144"/>
      <c r="H26" s="145"/>
      <c r="I26" s="144"/>
      <c r="J26" s="144"/>
      <c r="K26" s="144"/>
      <c r="L26" s="147">
        <f t="shared" si="10"/>
        <v>5244</v>
      </c>
      <c r="M26" s="144">
        <v>5244</v>
      </c>
      <c r="N26" s="144"/>
      <c r="O26" s="144"/>
      <c r="P26" s="144"/>
      <c r="Q26" s="145"/>
      <c r="R26" s="144"/>
      <c r="S26" s="144"/>
      <c r="T26" s="144"/>
      <c r="U26" s="147">
        <f t="shared" si="11"/>
        <v>5244</v>
      </c>
      <c r="V26" s="144">
        <v>5244</v>
      </c>
      <c r="W26" s="144"/>
      <c r="X26" s="144"/>
      <c r="Y26" s="144"/>
      <c r="Z26" s="145"/>
      <c r="AA26" s="144"/>
      <c r="AB26" s="144"/>
      <c r="AC26" s="144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</row>
    <row r="27" spans="1:39" x14ac:dyDescent="0.2">
      <c r="A27" s="159">
        <v>3226</v>
      </c>
      <c r="B27" s="160" t="s">
        <v>356</v>
      </c>
      <c r="C27" s="147">
        <f t="shared" si="9"/>
        <v>0</v>
      </c>
      <c r="D27" s="144">
        <v>0</v>
      </c>
      <c r="E27" s="144"/>
      <c r="F27" s="144"/>
      <c r="G27" s="144"/>
      <c r="H27" s="145"/>
      <c r="I27" s="144"/>
      <c r="J27" s="144"/>
      <c r="K27" s="144"/>
      <c r="L27" s="147">
        <f t="shared" si="10"/>
        <v>0</v>
      </c>
      <c r="M27" s="144">
        <v>0</v>
      </c>
      <c r="N27" s="144"/>
      <c r="O27" s="144"/>
      <c r="P27" s="144"/>
      <c r="Q27" s="145"/>
      <c r="R27" s="144"/>
      <c r="S27" s="144"/>
      <c r="T27" s="144"/>
      <c r="U27" s="147">
        <f t="shared" si="11"/>
        <v>0</v>
      </c>
      <c r="V27" s="144">
        <v>0</v>
      </c>
      <c r="W27" s="144"/>
      <c r="X27" s="144"/>
      <c r="Y27" s="144"/>
      <c r="Z27" s="145"/>
      <c r="AA27" s="144"/>
      <c r="AB27" s="144"/>
      <c r="AC27" s="144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</row>
    <row r="28" spans="1:39" x14ac:dyDescent="0.2">
      <c r="A28" s="159">
        <v>3227</v>
      </c>
      <c r="B28" s="160" t="s">
        <v>85</v>
      </c>
      <c r="C28" s="147">
        <f t="shared" si="9"/>
        <v>3000</v>
      </c>
      <c r="D28" s="144">
        <v>3000</v>
      </c>
      <c r="E28" s="144"/>
      <c r="F28" s="144"/>
      <c r="G28" s="144"/>
      <c r="H28" s="145"/>
      <c r="I28" s="144"/>
      <c r="J28" s="144"/>
      <c r="K28" s="144"/>
      <c r="L28" s="147">
        <f t="shared" si="10"/>
        <v>3000</v>
      </c>
      <c r="M28" s="144">
        <v>3000</v>
      </c>
      <c r="N28" s="144"/>
      <c r="O28" s="144"/>
      <c r="P28" s="144"/>
      <c r="Q28" s="145"/>
      <c r="R28" s="144"/>
      <c r="S28" s="144"/>
      <c r="T28" s="144"/>
      <c r="U28" s="147">
        <f t="shared" si="11"/>
        <v>3000</v>
      </c>
      <c r="V28" s="144">
        <v>3000</v>
      </c>
      <c r="W28" s="144"/>
      <c r="X28" s="144"/>
      <c r="Y28" s="144"/>
      <c r="Z28" s="145"/>
      <c r="AA28" s="144"/>
      <c r="AB28" s="144"/>
      <c r="AC28" s="144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</row>
    <row r="29" spans="1:39" s="4" customFormat="1" x14ac:dyDescent="0.2">
      <c r="A29" s="159">
        <v>3231</v>
      </c>
      <c r="B29" s="160" t="s">
        <v>88</v>
      </c>
      <c r="C29" s="147">
        <f t="shared" si="9"/>
        <v>76500</v>
      </c>
      <c r="D29" s="144">
        <v>26500</v>
      </c>
      <c r="E29" s="144"/>
      <c r="F29" s="144"/>
      <c r="G29" s="144">
        <v>50000</v>
      </c>
      <c r="H29" s="145"/>
      <c r="I29" s="147"/>
      <c r="J29" s="147"/>
      <c r="K29" s="147"/>
      <c r="L29" s="147">
        <f t="shared" si="10"/>
        <v>76500</v>
      </c>
      <c r="M29" s="144">
        <v>26500</v>
      </c>
      <c r="N29" s="144"/>
      <c r="O29" s="144"/>
      <c r="P29" s="144">
        <v>50000</v>
      </c>
      <c r="Q29" s="145"/>
      <c r="R29" s="147"/>
      <c r="S29" s="147"/>
      <c r="T29" s="147"/>
      <c r="U29" s="147">
        <f t="shared" si="11"/>
        <v>76500</v>
      </c>
      <c r="V29" s="144">
        <v>26500</v>
      </c>
      <c r="W29" s="144"/>
      <c r="X29" s="144"/>
      <c r="Y29" s="144">
        <v>50000</v>
      </c>
      <c r="Z29" s="145"/>
      <c r="AA29" s="147"/>
      <c r="AB29" s="147"/>
      <c r="AC29" s="147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</row>
    <row r="30" spans="1:39" s="4" customFormat="1" ht="24" x14ac:dyDescent="0.2">
      <c r="A30" s="159">
        <v>3232</v>
      </c>
      <c r="B30" s="160" t="s">
        <v>52</v>
      </c>
      <c r="C30" s="147">
        <f t="shared" si="9"/>
        <v>31500</v>
      </c>
      <c r="D30" s="144">
        <v>21500</v>
      </c>
      <c r="E30" s="144">
        <v>2000</v>
      </c>
      <c r="F30" s="144">
        <v>6000</v>
      </c>
      <c r="G30" s="144">
        <v>2000</v>
      </c>
      <c r="H30" s="145"/>
      <c r="I30" s="147"/>
      <c r="J30" s="147"/>
      <c r="K30" s="147"/>
      <c r="L30" s="147">
        <f t="shared" si="10"/>
        <v>31500</v>
      </c>
      <c r="M30" s="144">
        <v>21500</v>
      </c>
      <c r="N30" s="144">
        <v>2000</v>
      </c>
      <c r="O30" s="144">
        <v>6000</v>
      </c>
      <c r="P30" s="144">
        <v>2000</v>
      </c>
      <c r="Q30" s="145"/>
      <c r="R30" s="147"/>
      <c r="S30" s="147"/>
      <c r="T30" s="147"/>
      <c r="U30" s="147">
        <f t="shared" si="11"/>
        <v>31500</v>
      </c>
      <c r="V30" s="144">
        <v>21500</v>
      </c>
      <c r="W30" s="144">
        <v>2000</v>
      </c>
      <c r="X30" s="144">
        <v>6000</v>
      </c>
      <c r="Y30" s="144">
        <v>2000</v>
      </c>
      <c r="Z30" s="145"/>
      <c r="AA30" s="147"/>
      <c r="AB30" s="147"/>
      <c r="AC30" s="147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</row>
    <row r="31" spans="1:39" s="4" customFormat="1" x14ac:dyDescent="0.2">
      <c r="A31" s="159">
        <v>3233</v>
      </c>
      <c r="B31" s="160" t="s">
        <v>91</v>
      </c>
      <c r="C31" s="147">
        <f t="shared" si="9"/>
        <v>500</v>
      </c>
      <c r="D31" s="144">
        <v>500</v>
      </c>
      <c r="E31" s="144"/>
      <c r="F31" s="144"/>
      <c r="G31" s="147"/>
      <c r="H31" s="148"/>
      <c r="I31" s="147"/>
      <c r="J31" s="147"/>
      <c r="K31" s="147"/>
      <c r="L31" s="147">
        <f t="shared" si="10"/>
        <v>500</v>
      </c>
      <c r="M31" s="144">
        <v>500</v>
      </c>
      <c r="N31" s="144"/>
      <c r="O31" s="144"/>
      <c r="P31" s="147"/>
      <c r="Q31" s="148"/>
      <c r="R31" s="147"/>
      <c r="S31" s="147"/>
      <c r="T31" s="147"/>
      <c r="U31" s="147">
        <f t="shared" si="11"/>
        <v>500</v>
      </c>
      <c r="V31" s="144">
        <v>500</v>
      </c>
      <c r="W31" s="144"/>
      <c r="X31" s="144"/>
      <c r="Y31" s="147"/>
      <c r="Z31" s="148"/>
      <c r="AA31" s="147"/>
      <c r="AB31" s="147"/>
      <c r="AC31" s="147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</row>
    <row r="32" spans="1:39" s="4" customFormat="1" x14ac:dyDescent="0.2">
      <c r="A32" s="159">
        <v>3234</v>
      </c>
      <c r="B32" s="160" t="s">
        <v>93</v>
      </c>
      <c r="C32" s="147">
        <f t="shared" si="9"/>
        <v>127420</v>
      </c>
      <c r="D32" s="144">
        <v>127420</v>
      </c>
      <c r="E32" s="144"/>
      <c r="F32" s="144"/>
      <c r="G32" s="147"/>
      <c r="H32" s="148"/>
      <c r="I32" s="147"/>
      <c r="J32" s="147"/>
      <c r="K32" s="147"/>
      <c r="L32" s="147">
        <f t="shared" si="10"/>
        <v>127420</v>
      </c>
      <c r="M32" s="144">
        <v>127420</v>
      </c>
      <c r="N32" s="144"/>
      <c r="O32" s="144"/>
      <c r="P32" s="147"/>
      <c r="Q32" s="148"/>
      <c r="R32" s="147"/>
      <c r="S32" s="147"/>
      <c r="T32" s="147"/>
      <c r="U32" s="147">
        <f t="shared" si="11"/>
        <v>127420</v>
      </c>
      <c r="V32" s="144">
        <v>127420</v>
      </c>
      <c r="W32" s="144"/>
      <c r="X32" s="144"/>
      <c r="Y32" s="147"/>
      <c r="Z32" s="148"/>
      <c r="AA32" s="147"/>
      <c r="AB32" s="147"/>
      <c r="AC32" s="147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</row>
    <row r="33" spans="1:39" s="4" customFormat="1" x14ac:dyDescent="0.2">
      <c r="A33" s="159">
        <v>3235</v>
      </c>
      <c r="B33" s="160" t="s">
        <v>95</v>
      </c>
      <c r="C33" s="147">
        <f t="shared" si="9"/>
        <v>13500</v>
      </c>
      <c r="D33" s="144">
        <v>13500</v>
      </c>
      <c r="E33" s="144"/>
      <c r="F33" s="144"/>
      <c r="G33" s="147"/>
      <c r="H33" s="148"/>
      <c r="I33" s="147"/>
      <c r="J33" s="147"/>
      <c r="K33" s="147"/>
      <c r="L33" s="147">
        <f t="shared" si="10"/>
        <v>13500</v>
      </c>
      <c r="M33" s="144">
        <v>13500</v>
      </c>
      <c r="N33" s="144"/>
      <c r="O33" s="144"/>
      <c r="P33" s="147"/>
      <c r="Q33" s="148"/>
      <c r="R33" s="147"/>
      <c r="S33" s="147"/>
      <c r="T33" s="147"/>
      <c r="U33" s="147">
        <f t="shared" si="11"/>
        <v>13500</v>
      </c>
      <c r="V33" s="144">
        <v>13500</v>
      </c>
      <c r="W33" s="144"/>
      <c r="X33" s="144"/>
      <c r="Y33" s="147"/>
      <c r="Z33" s="148"/>
      <c r="AA33" s="147"/>
      <c r="AB33" s="147"/>
      <c r="AC33" s="147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</row>
    <row r="34" spans="1:39" s="4" customFormat="1" x14ac:dyDescent="0.2">
      <c r="A34" s="159">
        <v>3236</v>
      </c>
      <c r="B34" s="160" t="s">
        <v>97</v>
      </c>
      <c r="C34" s="147">
        <f t="shared" si="9"/>
        <v>17000</v>
      </c>
      <c r="D34" s="144">
        <v>17000</v>
      </c>
      <c r="E34" s="144"/>
      <c r="F34" s="144"/>
      <c r="G34" s="147"/>
      <c r="H34" s="148"/>
      <c r="I34" s="147"/>
      <c r="J34" s="147"/>
      <c r="K34" s="147"/>
      <c r="L34" s="147">
        <f t="shared" si="10"/>
        <v>17000</v>
      </c>
      <c r="M34" s="144">
        <v>17000</v>
      </c>
      <c r="N34" s="144"/>
      <c r="O34" s="144"/>
      <c r="P34" s="147"/>
      <c r="Q34" s="148"/>
      <c r="R34" s="147"/>
      <c r="S34" s="147"/>
      <c r="T34" s="147"/>
      <c r="U34" s="147">
        <f t="shared" si="11"/>
        <v>17000</v>
      </c>
      <c r="V34" s="144">
        <v>17000</v>
      </c>
      <c r="W34" s="144"/>
      <c r="X34" s="144"/>
      <c r="Y34" s="147"/>
      <c r="Z34" s="148"/>
      <c r="AA34" s="147"/>
      <c r="AB34" s="147"/>
      <c r="AC34" s="147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</row>
    <row r="35" spans="1:39" s="4" customFormat="1" x14ac:dyDescent="0.2">
      <c r="A35" s="159">
        <v>3237</v>
      </c>
      <c r="B35" s="160" t="s">
        <v>99</v>
      </c>
      <c r="C35" s="147">
        <f t="shared" si="9"/>
        <v>4000</v>
      </c>
      <c r="D35" s="144">
        <v>2000</v>
      </c>
      <c r="E35" s="144">
        <v>2000</v>
      </c>
      <c r="F35" s="144"/>
      <c r="G35" s="147"/>
      <c r="H35" s="148"/>
      <c r="I35" s="147"/>
      <c r="J35" s="147"/>
      <c r="K35" s="147"/>
      <c r="L35" s="147">
        <f t="shared" si="10"/>
        <v>4000</v>
      </c>
      <c r="M35" s="144">
        <v>2000</v>
      </c>
      <c r="N35" s="144">
        <v>2000</v>
      </c>
      <c r="O35" s="144"/>
      <c r="P35" s="147"/>
      <c r="Q35" s="148"/>
      <c r="R35" s="147"/>
      <c r="S35" s="147"/>
      <c r="T35" s="147"/>
      <c r="U35" s="147">
        <f t="shared" si="11"/>
        <v>4000</v>
      </c>
      <c r="V35" s="144">
        <v>2000</v>
      </c>
      <c r="W35" s="144">
        <v>2000</v>
      </c>
      <c r="X35" s="144"/>
      <c r="Y35" s="147"/>
      <c r="Z35" s="148"/>
      <c r="AA35" s="147"/>
      <c r="AB35" s="147"/>
      <c r="AC35" s="147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</row>
    <row r="36" spans="1:39" s="4" customFormat="1" x14ac:dyDescent="0.2">
      <c r="A36" s="159">
        <v>3238</v>
      </c>
      <c r="B36" s="160" t="s">
        <v>101</v>
      </c>
      <c r="C36" s="147">
        <f t="shared" si="9"/>
        <v>12106</v>
      </c>
      <c r="D36" s="144">
        <v>12106</v>
      </c>
      <c r="E36" s="147"/>
      <c r="F36" s="144"/>
      <c r="G36" s="147"/>
      <c r="H36" s="148"/>
      <c r="I36" s="147"/>
      <c r="J36" s="147"/>
      <c r="K36" s="147"/>
      <c r="L36" s="147">
        <f t="shared" si="10"/>
        <v>12106</v>
      </c>
      <c r="M36" s="144">
        <v>12106</v>
      </c>
      <c r="N36" s="147"/>
      <c r="O36" s="144"/>
      <c r="P36" s="147"/>
      <c r="Q36" s="148"/>
      <c r="R36" s="147"/>
      <c r="S36" s="147"/>
      <c r="T36" s="147"/>
      <c r="U36" s="147">
        <f t="shared" si="11"/>
        <v>12106</v>
      </c>
      <c r="V36" s="144">
        <v>12106</v>
      </c>
      <c r="W36" s="147"/>
      <c r="X36" s="144"/>
      <c r="Y36" s="147"/>
      <c r="Z36" s="148"/>
      <c r="AA36" s="147"/>
      <c r="AB36" s="147"/>
      <c r="AC36" s="147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</row>
    <row r="37" spans="1:39" x14ac:dyDescent="0.2">
      <c r="A37" s="159">
        <v>3239</v>
      </c>
      <c r="B37" s="160" t="s">
        <v>103</v>
      </c>
      <c r="C37" s="147">
        <f t="shared" si="9"/>
        <v>33000</v>
      </c>
      <c r="D37" s="144">
        <v>12000</v>
      </c>
      <c r="E37" s="144">
        <v>20000</v>
      </c>
      <c r="F37" s="144"/>
      <c r="G37" s="144">
        <v>1000</v>
      </c>
      <c r="H37" s="145"/>
      <c r="I37" s="144"/>
      <c r="J37" s="144"/>
      <c r="K37" s="144"/>
      <c r="L37" s="147">
        <f t="shared" si="10"/>
        <v>33000</v>
      </c>
      <c r="M37" s="144">
        <v>12000</v>
      </c>
      <c r="N37" s="144">
        <v>20000</v>
      </c>
      <c r="O37" s="144"/>
      <c r="P37" s="144">
        <v>1000</v>
      </c>
      <c r="Q37" s="145"/>
      <c r="R37" s="144"/>
      <c r="S37" s="144"/>
      <c r="T37" s="144"/>
      <c r="U37" s="147">
        <f t="shared" si="11"/>
        <v>33000</v>
      </c>
      <c r="V37" s="144">
        <v>12000</v>
      </c>
      <c r="W37" s="144">
        <v>20000</v>
      </c>
      <c r="X37" s="144"/>
      <c r="Y37" s="144">
        <v>1000</v>
      </c>
      <c r="Z37" s="145"/>
      <c r="AA37" s="144"/>
      <c r="AB37" s="144"/>
      <c r="AC37" s="144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</row>
    <row r="38" spans="1:39" s="4" customFormat="1" ht="24" x14ac:dyDescent="0.2">
      <c r="A38" s="159">
        <v>3241</v>
      </c>
      <c r="B38" s="160" t="s">
        <v>105</v>
      </c>
      <c r="C38" s="147">
        <f t="shared" si="9"/>
        <v>0</v>
      </c>
      <c r="D38" s="144">
        <v>0</v>
      </c>
      <c r="E38" s="147"/>
      <c r="F38" s="144"/>
      <c r="G38" s="147"/>
      <c r="H38" s="148"/>
      <c r="I38" s="147"/>
      <c r="J38" s="147"/>
      <c r="K38" s="147"/>
      <c r="L38" s="147">
        <f t="shared" si="10"/>
        <v>0</v>
      </c>
      <c r="M38" s="144">
        <v>0</v>
      </c>
      <c r="N38" s="147"/>
      <c r="O38" s="144"/>
      <c r="P38" s="147"/>
      <c r="Q38" s="148"/>
      <c r="R38" s="147"/>
      <c r="S38" s="147"/>
      <c r="T38" s="147"/>
      <c r="U38" s="147">
        <f t="shared" si="11"/>
        <v>0</v>
      </c>
      <c r="V38" s="144">
        <v>0</v>
      </c>
      <c r="W38" s="147"/>
      <c r="X38" s="144"/>
      <c r="Y38" s="147"/>
      <c r="Z38" s="148"/>
      <c r="AA38" s="147"/>
      <c r="AB38" s="147"/>
      <c r="AC38" s="147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</row>
    <row r="39" spans="1:39" s="4" customFormat="1" x14ac:dyDescent="0.2">
      <c r="A39" s="159">
        <v>3291</v>
      </c>
      <c r="B39" s="161" t="s">
        <v>109</v>
      </c>
      <c r="C39" s="147">
        <f t="shared" si="9"/>
        <v>6000</v>
      </c>
      <c r="D39" s="144">
        <v>0</v>
      </c>
      <c r="E39" s="147"/>
      <c r="F39" s="144">
        <v>3500</v>
      </c>
      <c r="G39" s="144">
        <v>2500</v>
      </c>
      <c r="H39" s="145"/>
      <c r="I39" s="147"/>
      <c r="J39" s="147"/>
      <c r="K39" s="147"/>
      <c r="L39" s="147">
        <f t="shared" si="10"/>
        <v>6000</v>
      </c>
      <c r="M39" s="144">
        <v>0</v>
      </c>
      <c r="N39" s="147"/>
      <c r="O39" s="144">
        <v>3500</v>
      </c>
      <c r="P39" s="144">
        <v>2500</v>
      </c>
      <c r="Q39" s="145"/>
      <c r="R39" s="147"/>
      <c r="S39" s="147"/>
      <c r="T39" s="147"/>
      <c r="U39" s="147">
        <f t="shared" si="11"/>
        <v>6000</v>
      </c>
      <c r="V39" s="144">
        <v>0</v>
      </c>
      <c r="W39" s="147"/>
      <c r="X39" s="144">
        <v>3500</v>
      </c>
      <c r="Y39" s="144">
        <v>2500</v>
      </c>
      <c r="Z39" s="145"/>
      <c r="AA39" s="147"/>
      <c r="AB39" s="147"/>
      <c r="AC39" s="147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</row>
    <row r="40" spans="1:39" s="4" customFormat="1" x14ac:dyDescent="0.2">
      <c r="A40" s="159">
        <v>3292</v>
      </c>
      <c r="B40" s="160" t="s">
        <v>111</v>
      </c>
      <c r="C40" s="147">
        <f t="shared" si="9"/>
        <v>2750</v>
      </c>
      <c r="D40" s="144">
        <v>1750</v>
      </c>
      <c r="E40" s="147"/>
      <c r="F40" s="144">
        <v>1000</v>
      </c>
      <c r="G40" s="147"/>
      <c r="H40" s="148"/>
      <c r="I40" s="147"/>
      <c r="J40" s="147"/>
      <c r="K40" s="147"/>
      <c r="L40" s="147">
        <f t="shared" si="10"/>
        <v>2750</v>
      </c>
      <c r="M40" s="144">
        <v>1750</v>
      </c>
      <c r="N40" s="147"/>
      <c r="O40" s="144">
        <v>1000</v>
      </c>
      <c r="P40" s="147"/>
      <c r="Q40" s="148"/>
      <c r="R40" s="147"/>
      <c r="S40" s="147"/>
      <c r="T40" s="147"/>
      <c r="U40" s="147">
        <f t="shared" si="11"/>
        <v>2750</v>
      </c>
      <c r="V40" s="144">
        <v>1750</v>
      </c>
      <c r="W40" s="147"/>
      <c r="X40" s="144">
        <v>1000</v>
      </c>
      <c r="Y40" s="147"/>
      <c r="Z40" s="148"/>
      <c r="AA40" s="147"/>
      <c r="AB40" s="147"/>
      <c r="AC40" s="147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</row>
    <row r="41" spans="1:39" s="4" customFormat="1" x14ac:dyDescent="0.2">
      <c r="A41" s="159">
        <v>3293</v>
      </c>
      <c r="B41" s="160" t="s">
        <v>113</v>
      </c>
      <c r="C41" s="147">
        <f t="shared" si="9"/>
        <v>9500</v>
      </c>
      <c r="D41" s="144">
        <v>5000</v>
      </c>
      <c r="E41" s="144">
        <v>1000</v>
      </c>
      <c r="F41" s="144">
        <v>500</v>
      </c>
      <c r="G41" s="144">
        <v>3000</v>
      </c>
      <c r="H41" s="145"/>
      <c r="I41" s="147"/>
      <c r="J41" s="147"/>
      <c r="K41" s="147"/>
      <c r="L41" s="147">
        <f t="shared" si="10"/>
        <v>9500</v>
      </c>
      <c r="M41" s="144">
        <v>5000</v>
      </c>
      <c r="N41" s="144">
        <v>1000</v>
      </c>
      <c r="O41" s="144">
        <v>500</v>
      </c>
      <c r="P41" s="144">
        <v>3000</v>
      </c>
      <c r="Q41" s="145"/>
      <c r="R41" s="147"/>
      <c r="S41" s="147"/>
      <c r="T41" s="147"/>
      <c r="U41" s="147">
        <f t="shared" si="11"/>
        <v>9500</v>
      </c>
      <c r="V41" s="144">
        <v>5000</v>
      </c>
      <c r="W41" s="144">
        <v>1000</v>
      </c>
      <c r="X41" s="144">
        <v>500</v>
      </c>
      <c r="Y41" s="144">
        <v>3000</v>
      </c>
      <c r="Z41" s="145"/>
      <c r="AA41" s="147"/>
      <c r="AB41" s="147"/>
      <c r="AC41" s="147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</row>
    <row r="42" spans="1:39" s="4" customFormat="1" x14ac:dyDescent="0.2">
      <c r="A42" s="159">
        <v>3294</v>
      </c>
      <c r="B42" s="160" t="s">
        <v>357</v>
      </c>
      <c r="C42" s="147">
        <f t="shared" si="9"/>
        <v>250</v>
      </c>
      <c r="D42" s="144">
        <v>250</v>
      </c>
      <c r="E42" s="147"/>
      <c r="F42" s="147"/>
      <c r="G42" s="147"/>
      <c r="H42" s="148"/>
      <c r="I42" s="147"/>
      <c r="J42" s="147"/>
      <c r="K42" s="147"/>
      <c r="L42" s="147">
        <f t="shared" si="10"/>
        <v>250</v>
      </c>
      <c r="M42" s="144">
        <v>250</v>
      </c>
      <c r="N42" s="147"/>
      <c r="O42" s="147"/>
      <c r="P42" s="147"/>
      <c r="Q42" s="148"/>
      <c r="R42" s="147"/>
      <c r="S42" s="147"/>
      <c r="T42" s="147"/>
      <c r="U42" s="147">
        <f t="shared" si="11"/>
        <v>250</v>
      </c>
      <c r="V42" s="144">
        <v>250</v>
      </c>
      <c r="W42" s="147"/>
      <c r="X42" s="147"/>
      <c r="Y42" s="147"/>
      <c r="Z42" s="148"/>
      <c r="AA42" s="147"/>
      <c r="AB42" s="147"/>
      <c r="AC42" s="147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</row>
    <row r="43" spans="1:39" s="4" customFormat="1" x14ac:dyDescent="0.2">
      <c r="A43" s="159">
        <v>3295</v>
      </c>
      <c r="B43" s="160" t="s">
        <v>117</v>
      </c>
      <c r="C43" s="147">
        <f t="shared" si="9"/>
        <v>23587</v>
      </c>
      <c r="D43" s="147">
        <v>0</v>
      </c>
      <c r="E43" s="147"/>
      <c r="F43" s="147"/>
      <c r="G43" s="147"/>
      <c r="H43" s="145">
        <v>23587</v>
      </c>
      <c r="I43" s="147"/>
      <c r="J43" s="147"/>
      <c r="K43" s="147"/>
      <c r="L43" s="147">
        <f t="shared" si="10"/>
        <v>23587</v>
      </c>
      <c r="M43" s="147">
        <v>0</v>
      </c>
      <c r="N43" s="147"/>
      <c r="O43" s="147"/>
      <c r="P43" s="147"/>
      <c r="Q43" s="145">
        <v>23587</v>
      </c>
      <c r="R43" s="147"/>
      <c r="S43" s="147"/>
      <c r="T43" s="147"/>
      <c r="U43" s="147">
        <f t="shared" si="11"/>
        <v>23587</v>
      </c>
      <c r="V43" s="147">
        <v>0</v>
      </c>
      <c r="W43" s="147"/>
      <c r="X43" s="147"/>
      <c r="Y43" s="147"/>
      <c r="Z43" s="145">
        <v>23587</v>
      </c>
      <c r="AA43" s="147"/>
      <c r="AB43" s="147"/>
      <c r="AC43" s="147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</row>
    <row r="44" spans="1:39" s="4" customFormat="1" x14ac:dyDescent="0.2">
      <c r="A44" s="159">
        <v>3299</v>
      </c>
      <c r="B44" s="160" t="s">
        <v>358</v>
      </c>
      <c r="C44" s="147">
        <f t="shared" si="9"/>
        <v>4500</v>
      </c>
      <c r="D44" s="144">
        <v>4500</v>
      </c>
      <c r="E44" s="147"/>
      <c r="F44" s="147"/>
      <c r="G44" s="147"/>
      <c r="H44" s="148"/>
      <c r="I44" s="147"/>
      <c r="J44" s="147"/>
      <c r="K44" s="147"/>
      <c r="L44" s="147">
        <f t="shared" si="10"/>
        <v>4500</v>
      </c>
      <c r="M44" s="144">
        <v>4500</v>
      </c>
      <c r="N44" s="147"/>
      <c r="O44" s="147"/>
      <c r="P44" s="147"/>
      <c r="Q44" s="148"/>
      <c r="R44" s="147"/>
      <c r="S44" s="147"/>
      <c r="T44" s="147"/>
      <c r="U44" s="147">
        <f t="shared" si="11"/>
        <v>4500</v>
      </c>
      <c r="V44" s="144">
        <v>4500</v>
      </c>
      <c r="W44" s="147"/>
      <c r="X44" s="147"/>
      <c r="Y44" s="147"/>
      <c r="Z44" s="148"/>
      <c r="AA44" s="147"/>
      <c r="AB44" s="147"/>
      <c r="AC44" s="147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</row>
    <row r="45" spans="1:39" s="69" customFormat="1" x14ac:dyDescent="0.2">
      <c r="A45" s="155">
        <v>34</v>
      </c>
      <c r="B45" s="156" t="s">
        <v>122</v>
      </c>
      <c r="C45" s="148">
        <f t="shared" ref="C45:K45" si="12">C46+C47+C48</f>
        <v>3500</v>
      </c>
      <c r="D45" s="148">
        <f t="shared" si="12"/>
        <v>3500</v>
      </c>
      <c r="E45" s="148">
        <f t="shared" si="12"/>
        <v>0</v>
      </c>
      <c r="F45" s="148">
        <f t="shared" si="12"/>
        <v>0</v>
      </c>
      <c r="G45" s="148">
        <f t="shared" si="12"/>
        <v>0</v>
      </c>
      <c r="H45" s="148">
        <f t="shared" si="12"/>
        <v>0</v>
      </c>
      <c r="I45" s="148">
        <f t="shared" si="12"/>
        <v>0</v>
      </c>
      <c r="J45" s="148">
        <f t="shared" si="12"/>
        <v>0</v>
      </c>
      <c r="K45" s="148">
        <f t="shared" si="12"/>
        <v>0</v>
      </c>
      <c r="L45" s="148">
        <f t="shared" ref="L45:AC45" si="13">L46+L47+L48</f>
        <v>3500</v>
      </c>
      <c r="M45" s="148">
        <f t="shared" si="13"/>
        <v>3500</v>
      </c>
      <c r="N45" s="148">
        <f t="shared" si="13"/>
        <v>0</v>
      </c>
      <c r="O45" s="148">
        <f t="shared" si="13"/>
        <v>0</v>
      </c>
      <c r="P45" s="148">
        <f t="shared" si="13"/>
        <v>0</v>
      </c>
      <c r="Q45" s="148">
        <f t="shared" si="13"/>
        <v>0</v>
      </c>
      <c r="R45" s="148">
        <f t="shared" si="13"/>
        <v>0</v>
      </c>
      <c r="S45" s="148">
        <f t="shared" si="13"/>
        <v>0</v>
      </c>
      <c r="T45" s="148">
        <f t="shared" si="13"/>
        <v>0</v>
      </c>
      <c r="U45" s="148">
        <f t="shared" si="13"/>
        <v>3500</v>
      </c>
      <c r="V45" s="148">
        <f t="shared" si="13"/>
        <v>3500</v>
      </c>
      <c r="W45" s="148">
        <f t="shared" si="13"/>
        <v>0</v>
      </c>
      <c r="X45" s="148">
        <f t="shared" si="13"/>
        <v>0</v>
      </c>
      <c r="Y45" s="148">
        <f t="shared" si="13"/>
        <v>0</v>
      </c>
      <c r="Z45" s="148">
        <f t="shared" si="13"/>
        <v>0</v>
      </c>
      <c r="AA45" s="148">
        <f t="shared" si="13"/>
        <v>0</v>
      </c>
      <c r="AB45" s="148">
        <f t="shared" si="13"/>
        <v>0</v>
      </c>
      <c r="AC45" s="148">
        <f t="shared" si="13"/>
        <v>0</v>
      </c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</row>
    <row r="46" spans="1:39" s="4" customFormat="1" x14ac:dyDescent="0.2">
      <c r="A46" s="159">
        <v>3431</v>
      </c>
      <c r="B46" s="161" t="s">
        <v>129</v>
      </c>
      <c r="C46" s="147">
        <f>SUM(D46:K46)</f>
        <v>3500</v>
      </c>
      <c r="D46" s="144">
        <v>3500</v>
      </c>
      <c r="E46" s="147"/>
      <c r="F46" s="147"/>
      <c r="G46" s="147"/>
      <c r="H46" s="148"/>
      <c r="I46" s="147"/>
      <c r="J46" s="147"/>
      <c r="K46" s="147"/>
      <c r="L46" s="147">
        <f>SUM(M46:T46)</f>
        <v>3500</v>
      </c>
      <c r="M46" s="144">
        <v>3500</v>
      </c>
      <c r="N46" s="147"/>
      <c r="O46" s="147"/>
      <c r="P46" s="147"/>
      <c r="Q46" s="148"/>
      <c r="R46" s="147"/>
      <c r="S46" s="147"/>
      <c r="T46" s="147"/>
      <c r="U46" s="147">
        <f>SUM(V46:AC46)</f>
        <v>3500</v>
      </c>
      <c r="V46" s="144">
        <v>3500</v>
      </c>
      <c r="W46" s="147"/>
      <c r="X46" s="147"/>
      <c r="Y46" s="147"/>
      <c r="Z46" s="148"/>
      <c r="AA46" s="147"/>
      <c r="AB46" s="147"/>
      <c r="AC46" s="147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</row>
    <row r="47" spans="1:39" s="4" customFormat="1" ht="24" x14ac:dyDescent="0.2">
      <c r="A47" s="159">
        <v>3432</v>
      </c>
      <c r="B47" s="160" t="s">
        <v>131</v>
      </c>
      <c r="C47" s="147"/>
      <c r="D47" s="147"/>
      <c r="E47" s="147"/>
      <c r="F47" s="147"/>
      <c r="G47" s="147"/>
      <c r="H47" s="148"/>
      <c r="I47" s="147"/>
      <c r="J47" s="147"/>
      <c r="K47" s="147"/>
      <c r="L47" s="147"/>
      <c r="M47" s="147"/>
      <c r="N47" s="147"/>
      <c r="O47" s="147"/>
      <c r="P47" s="147"/>
      <c r="Q47" s="148"/>
      <c r="R47" s="147"/>
      <c r="S47" s="147"/>
      <c r="T47" s="147"/>
      <c r="U47" s="147"/>
      <c r="V47" s="147"/>
      <c r="W47" s="147"/>
      <c r="X47" s="147"/>
      <c r="Y47" s="147"/>
      <c r="Z47" s="148"/>
      <c r="AA47" s="147"/>
      <c r="AB47" s="147"/>
      <c r="AC47" s="147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</row>
    <row r="48" spans="1:39" s="4" customFormat="1" x14ac:dyDescent="0.2">
      <c r="A48" s="159">
        <v>3433</v>
      </c>
      <c r="B48" s="160" t="s">
        <v>359</v>
      </c>
      <c r="C48" s="147"/>
      <c r="D48" s="147"/>
      <c r="E48" s="147"/>
      <c r="F48" s="147"/>
      <c r="G48" s="147"/>
      <c r="H48" s="148"/>
      <c r="I48" s="147"/>
      <c r="J48" s="147"/>
      <c r="K48" s="147"/>
      <c r="L48" s="147"/>
      <c r="M48" s="147"/>
      <c r="N48" s="147"/>
      <c r="O48" s="147"/>
      <c r="P48" s="147"/>
      <c r="Q48" s="148"/>
      <c r="R48" s="147"/>
      <c r="S48" s="147"/>
      <c r="T48" s="147"/>
      <c r="U48" s="147"/>
      <c r="V48" s="147"/>
      <c r="W48" s="147"/>
      <c r="X48" s="147"/>
      <c r="Y48" s="147"/>
      <c r="Z48" s="148"/>
      <c r="AA48" s="147"/>
      <c r="AB48" s="147"/>
      <c r="AC48" s="147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</row>
    <row r="49" spans="1:39" s="69" customFormat="1" ht="24.75" customHeight="1" x14ac:dyDescent="0.2">
      <c r="A49" s="162" t="s">
        <v>161</v>
      </c>
      <c r="B49" s="163" t="s">
        <v>162</v>
      </c>
      <c r="C49" s="148">
        <f>SUM(C50:C58)</f>
        <v>3000</v>
      </c>
      <c r="D49" s="148">
        <f t="shared" ref="D49:K49" si="14">SUM(D50:D58)</f>
        <v>0</v>
      </c>
      <c r="E49" s="148">
        <f t="shared" si="14"/>
        <v>0</v>
      </c>
      <c r="F49" s="148">
        <f t="shared" si="14"/>
        <v>0</v>
      </c>
      <c r="G49" s="148">
        <f t="shared" si="14"/>
        <v>0</v>
      </c>
      <c r="H49" s="148">
        <f t="shared" si="14"/>
        <v>0</v>
      </c>
      <c r="I49" s="148">
        <f t="shared" si="14"/>
        <v>0</v>
      </c>
      <c r="J49" s="148">
        <f t="shared" si="14"/>
        <v>3000</v>
      </c>
      <c r="K49" s="148">
        <f t="shared" si="14"/>
        <v>0</v>
      </c>
      <c r="L49" s="148">
        <f>SUM(L50:L58)</f>
        <v>3000</v>
      </c>
      <c r="M49" s="148">
        <f t="shared" ref="M49:T49" si="15">SUM(M50:M58)</f>
        <v>0</v>
      </c>
      <c r="N49" s="148">
        <f t="shared" si="15"/>
        <v>0</v>
      </c>
      <c r="O49" s="148">
        <f t="shared" si="15"/>
        <v>0</v>
      </c>
      <c r="P49" s="148">
        <f t="shared" si="15"/>
        <v>0</v>
      </c>
      <c r="Q49" s="148">
        <f t="shared" si="15"/>
        <v>0</v>
      </c>
      <c r="R49" s="148">
        <f t="shared" si="15"/>
        <v>0</v>
      </c>
      <c r="S49" s="148">
        <f t="shared" si="15"/>
        <v>3000</v>
      </c>
      <c r="T49" s="148">
        <f t="shared" si="15"/>
        <v>0</v>
      </c>
      <c r="U49" s="148">
        <f>SUM(U50:U58)</f>
        <v>3000</v>
      </c>
      <c r="V49" s="148">
        <f t="shared" ref="V49:AC49" si="16">SUM(V50:V58)</f>
        <v>0</v>
      </c>
      <c r="W49" s="148">
        <f t="shared" si="16"/>
        <v>0</v>
      </c>
      <c r="X49" s="148">
        <f t="shared" si="16"/>
        <v>0</v>
      </c>
      <c r="Y49" s="148">
        <f t="shared" si="16"/>
        <v>0</v>
      </c>
      <c r="Z49" s="148">
        <f t="shared" si="16"/>
        <v>0</v>
      </c>
      <c r="AA49" s="148">
        <f t="shared" si="16"/>
        <v>0</v>
      </c>
      <c r="AB49" s="148">
        <f t="shared" si="16"/>
        <v>3000</v>
      </c>
      <c r="AC49" s="148">
        <f t="shared" si="16"/>
        <v>0</v>
      </c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</row>
    <row r="50" spans="1:39" s="4" customFormat="1" x14ac:dyDescent="0.2">
      <c r="A50" s="159">
        <v>4221</v>
      </c>
      <c r="B50" s="160" t="s">
        <v>169</v>
      </c>
      <c r="C50" s="144">
        <f t="shared" ref="C50:C58" si="17">SUM(D50:K50)</f>
        <v>1000</v>
      </c>
      <c r="D50" s="147"/>
      <c r="E50" s="147"/>
      <c r="F50" s="147"/>
      <c r="G50" s="147"/>
      <c r="H50" s="148"/>
      <c r="I50" s="147"/>
      <c r="J50" s="144">
        <v>1000</v>
      </c>
      <c r="K50" s="147"/>
      <c r="L50" s="144">
        <f t="shared" ref="L50:L58" si="18">SUM(M50:T50)</f>
        <v>1000</v>
      </c>
      <c r="M50" s="147"/>
      <c r="N50" s="147"/>
      <c r="O50" s="147"/>
      <c r="P50" s="147"/>
      <c r="Q50" s="148"/>
      <c r="R50" s="147"/>
      <c r="S50" s="144">
        <v>1000</v>
      </c>
      <c r="T50" s="147"/>
      <c r="U50" s="144">
        <f t="shared" ref="U50:U58" si="19">SUM(V50:AC50)</f>
        <v>1000</v>
      </c>
      <c r="V50" s="147"/>
      <c r="W50" s="147"/>
      <c r="X50" s="147"/>
      <c r="Y50" s="147"/>
      <c r="Z50" s="148"/>
      <c r="AA50" s="147"/>
      <c r="AB50" s="144">
        <v>1000</v>
      </c>
      <c r="AC50" s="147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</row>
    <row r="51" spans="1:39" s="4" customFormat="1" x14ac:dyDescent="0.2">
      <c r="A51" s="159">
        <v>4222</v>
      </c>
      <c r="B51" s="160" t="s">
        <v>171</v>
      </c>
      <c r="C51" s="144">
        <f t="shared" si="17"/>
        <v>0</v>
      </c>
      <c r="D51" s="147"/>
      <c r="E51" s="147"/>
      <c r="F51" s="147"/>
      <c r="G51" s="147"/>
      <c r="H51" s="148"/>
      <c r="I51" s="147"/>
      <c r="J51" s="147"/>
      <c r="K51" s="147"/>
      <c r="L51" s="144">
        <f t="shared" si="18"/>
        <v>0</v>
      </c>
      <c r="M51" s="147"/>
      <c r="N51" s="147"/>
      <c r="O51" s="147"/>
      <c r="P51" s="147"/>
      <c r="Q51" s="148"/>
      <c r="R51" s="147"/>
      <c r="S51" s="147"/>
      <c r="T51" s="147"/>
      <c r="U51" s="144">
        <f t="shared" si="19"/>
        <v>0</v>
      </c>
      <c r="V51" s="147"/>
      <c r="W51" s="147"/>
      <c r="X51" s="147"/>
      <c r="Y51" s="147"/>
      <c r="Z51" s="148"/>
      <c r="AA51" s="147"/>
      <c r="AB51" s="147"/>
      <c r="AC51" s="147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</row>
    <row r="52" spans="1:39" s="4" customFormat="1" x14ac:dyDescent="0.2">
      <c r="A52" s="159">
        <v>4223</v>
      </c>
      <c r="B52" s="160" t="s">
        <v>173</v>
      </c>
      <c r="C52" s="144">
        <f t="shared" si="17"/>
        <v>0</v>
      </c>
      <c r="D52" s="147"/>
      <c r="E52" s="147"/>
      <c r="F52" s="147"/>
      <c r="G52" s="147"/>
      <c r="H52" s="148"/>
      <c r="I52" s="147"/>
      <c r="J52" s="147"/>
      <c r="K52" s="147"/>
      <c r="L52" s="144">
        <f t="shared" si="18"/>
        <v>0</v>
      </c>
      <c r="M52" s="147"/>
      <c r="N52" s="147"/>
      <c r="O52" s="147"/>
      <c r="P52" s="147"/>
      <c r="Q52" s="148"/>
      <c r="R52" s="147"/>
      <c r="S52" s="147"/>
      <c r="T52" s="147"/>
      <c r="U52" s="144">
        <f t="shared" si="19"/>
        <v>0</v>
      </c>
      <c r="V52" s="147"/>
      <c r="W52" s="147"/>
      <c r="X52" s="147"/>
      <c r="Y52" s="147"/>
      <c r="Z52" s="148"/>
      <c r="AA52" s="147"/>
      <c r="AB52" s="147"/>
      <c r="AC52" s="147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</row>
    <row r="53" spans="1:39" s="4" customFormat="1" x14ac:dyDescent="0.2">
      <c r="A53" s="159">
        <v>4224</v>
      </c>
      <c r="B53" s="160" t="s">
        <v>175</v>
      </c>
      <c r="C53" s="144">
        <f t="shared" si="17"/>
        <v>0</v>
      </c>
      <c r="D53" s="147"/>
      <c r="E53" s="147"/>
      <c r="F53" s="147"/>
      <c r="G53" s="147"/>
      <c r="H53" s="148"/>
      <c r="I53" s="147"/>
      <c r="J53" s="147"/>
      <c r="K53" s="147"/>
      <c r="L53" s="144">
        <f t="shared" si="18"/>
        <v>0</v>
      </c>
      <c r="M53" s="147"/>
      <c r="N53" s="147"/>
      <c r="O53" s="147"/>
      <c r="P53" s="147"/>
      <c r="Q53" s="148"/>
      <c r="R53" s="147"/>
      <c r="S53" s="147"/>
      <c r="T53" s="147"/>
      <c r="U53" s="144">
        <f t="shared" si="19"/>
        <v>0</v>
      </c>
      <c r="V53" s="147"/>
      <c r="W53" s="147"/>
      <c r="X53" s="147"/>
      <c r="Y53" s="147"/>
      <c r="Z53" s="148"/>
      <c r="AA53" s="147"/>
      <c r="AB53" s="147"/>
      <c r="AC53" s="147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</row>
    <row r="54" spans="1:39" s="4" customFormat="1" x14ac:dyDescent="0.2">
      <c r="A54" s="159">
        <v>4225</v>
      </c>
      <c r="B54" s="160" t="s">
        <v>360</v>
      </c>
      <c r="C54" s="144">
        <f t="shared" si="17"/>
        <v>0</v>
      </c>
      <c r="D54" s="147"/>
      <c r="E54" s="147"/>
      <c r="F54" s="147"/>
      <c r="G54" s="147"/>
      <c r="H54" s="148"/>
      <c r="I54" s="147"/>
      <c r="J54" s="147"/>
      <c r="K54" s="147"/>
      <c r="L54" s="144">
        <f t="shared" si="18"/>
        <v>0</v>
      </c>
      <c r="M54" s="147"/>
      <c r="N54" s="147"/>
      <c r="O54" s="147"/>
      <c r="P54" s="147"/>
      <c r="Q54" s="148"/>
      <c r="R54" s="147"/>
      <c r="S54" s="147"/>
      <c r="T54" s="147"/>
      <c r="U54" s="144">
        <f t="shared" si="19"/>
        <v>0</v>
      </c>
      <c r="V54" s="147"/>
      <c r="W54" s="147"/>
      <c r="X54" s="147"/>
      <c r="Y54" s="147"/>
      <c r="Z54" s="148"/>
      <c r="AA54" s="147"/>
      <c r="AB54" s="147"/>
      <c r="AC54" s="147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</row>
    <row r="55" spans="1:39" s="4" customFormat="1" x14ac:dyDescent="0.2">
      <c r="A55" s="159">
        <v>4226</v>
      </c>
      <c r="B55" s="160" t="s">
        <v>179</v>
      </c>
      <c r="C55" s="144">
        <f t="shared" si="17"/>
        <v>0</v>
      </c>
      <c r="D55" s="147"/>
      <c r="E55" s="147"/>
      <c r="F55" s="147"/>
      <c r="G55" s="147"/>
      <c r="H55" s="148"/>
      <c r="I55" s="147"/>
      <c r="J55" s="147"/>
      <c r="K55" s="147"/>
      <c r="L55" s="144">
        <f t="shared" si="18"/>
        <v>0</v>
      </c>
      <c r="M55" s="147"/>
      <c r="N55" s="147"/>
      <c r="O55" s="147"/>
      <c r="P55" s="147"/>
      <c r="Q55" s="148"/>
      <c r="R55" s="147"/>
      <c r="S55" s="147"/>
      <c r="T55" s="147"/>
      <c r="U55" s="144">
        <f t="shared" si="19"/>
        <v>0</v>
      </c>
      <c r="V55" s="147"/>
      <c r="W55" s="147"/>
      <c r="X55" s="147"/>
      <c r="Y55" s="147"/>
      <c r="Z55" s="148"/>
      <c r="AA55" s="147"/>
      <c r="AB55" s="147"/>
      <c r="AC55" s="147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</row>
    <row r="56" spans="1:39" s="4" customFormat="1" x14ac:dyDescent="0.2">
      <c r="A56" s="159">
        <v>4227</v>
      </c>
      <c r="B56" s="161" t="s">
        <v>50</v>
      </c>
      <c r="C56" s="144">
        <f t="shared" si="17"/>
        <v>2000</v>
      </c>
      <c r="D56" s="147"/>
      <c r="E56" s="147"/>
      <c r="F56" s="147"/>
      <c r="G56" s="147"/>
      <c r="H56" s="148"/>
      <c r="I56" s="147"/>
      <c r="J56" s="144">
        <v>2000</v>
      </c>
      <c r="K56" s="147"/>
      <c r="L56" s="144">
        <f t="shared" si="18"/>
        <v>2000</v>
      </c>
      <c r="M56" s="147"/>
      <c r="N56" s="147"/>
      <c r="O56" s="147"/>
      <c r="P56" s="147"/>
      <c r="Q56" s="148"/>
      <c r="R56" s="147"/>
      <c r="S56" s="144">
        <v>2000</v>
      </c>
      <c r="T56" s="147"/>
      <c r="U56" s="144">
        <f t="shared" si="19"/>
        <v>2000</v>
      </c>
      <c r="V56" s="147"/>
      <c r="W56" s="147"/>
      <c r="X56" s="147"/>
      <c r="Y56" s="147"/>
      <c r="Z56" s="148"/>
      <c r="AA56" s="147"/>
      <c r="AB56" s="144">
        <v>2000</v>
      </c>
      <c r="AC56" s="147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</row>
    <row r="57" spans="1:39" s="4" customFormat="1" ht="24" x14ac:dyDescent="0.2">
      <c r="A57" s="159">
        <v>4231</v>
      </c>
      <c r="B57" s="160" t="s">
        <v>184</v>
      </c>
      <c r="C57" s="144">
        <f t="shared" si="17"/>
        <v>0</v>
      </c>
      <c r="D57" s="147"/>
      <c r="E57" s="147"/>
      <c r="F57" s="147"/>
      <c r="G57" s="147"/>
      <c r="H57" s="148"/>
      <c r="I57" s="147"/>
      <c r="J57" s="147"/>
      <c r="K57" s="147"/>
      <c r="L57" s="144">
        <f t="shared" si="18"/>
        <v>0</v>
      </c>
      <c r="M57" s="147"/>
      <c r="N57" s="147"/>
      <c r="O57" s="147"/>
      <c r="P57" s="147"/>
      <c r="Q57" s="148"/>
      <c r="R57" s="147"/>
      <c r="S57" s="147"/>
      <c r="T57" s="147"/>
      <c r="U57" s="144">
        <f t="shared" si="19"/>
        <v>0</v>
      </c>
      <c r="V57" s="147"/>
      <c r="W57" s="147"/>
      <c r="X57" s="147"/>
      <c r="Y57" s="147"/>
      <c r="Z57" s="148"/>
      <c r="AA57" s="147"/>
      <c r="AB57" s="147"/>
      <c r="AC57" s="147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</row>
    <row r="58" spans="1:39" s="4" customFormat="1" x14ac:dyDescent="0.2">
      <c r="A58" s="159">
        <v>4241</v>
      </c>
      <c r="B58" s="160" t="s">
        <v>361</v>
      </c>
      <c r="C58" s="144">
        <f t="shared" si="17"/>
        <v>0</v>
      </c>
      <c r="D58" s="147"/>
      <c r="E58" s="147"/>
      <c r="F58" s="147"/>
      <c r="G58" s="147"/>
      <c r="H58" s="148"/>
      <c r="I58" s="147"/>
      <c r="J58" s="147"/>
      <c r="K58" s="147"/>
      <c r="L58" s="144">
        <f t="shared" si="18"/>
        <v>0</v>
      </c>
      <c r="M58" s="147"/>
      <c r="N58" s="147"/>
      <c r="O58" s="147"/>
      <c r="P58" s="147"/>
      <c r="Q58" s="148"/>
      <c r="R58" s="147"/>
      <c r="S58" s="147"/>
      <c r="T58" s="147"/>
      <c r="U58" s="144">
        <f t="shared" si="19"/>
        <v>0</v>
      </c>
      <c r="V58" s="147"/>
      <c r="W58" s="147"/>
      <c r="X58" s="147"/>
      <c r="Y58" s="147"/>
      <c r="Z58" s="148"/>
      <c r="AA58" s="147"/>
      <c r="AB58" s="147"/>
      <c r="AC58" s="147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</row>
    <row r="59" spans="1:39" s="69" customFormat="1" ht="24" x14ac:dyDescent="0.2">
      <c r="A59" s="162" t="s">
        <v>212</v>
      </c>
      <c r="B59" s="163" t="s">
        <v>362</v>
      </c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</row>
    <row r="60" spans="1:39" s="4" customFormat="1" ht="24" x14ac:dyDescent="0.2">
      <c r="A60" s="159">
        <v>4511</v>
      </c>
      <c r="B60" s="160" t="s">
        <v>51</v>
      </c>
      <c r="C60" s="147"/>
      <c r="D60" s="147"/>
      <c r="E60" s="147"/>
      <c r="F60" s="147"/>
      <c r="G60" s="147"/>
      <c r="H60" s="148"/>
      <c r="I60" s="147"/>
      <c r="J60" s="147"/>
      <c r="K60" s="147"/>
      <c r="L60" s="147"/>
      <c r="M60" s="147"/>
      <c r="N60" s="147"/>
      <c r="O60" s="147"/>
      <c r="P60" s="147"/>
      <c r="Q60" s="148"/>
      <c r="R60" s="147"/>
      <c r="S60" s="147"/>
      <c r="T60" s="147"/>
      <c r="U60" s="147"/>
      <c r="V60" s="147"/>
      <c r="W60" s="147"/>
      <c r="X60" s="147"/>
      <c r="Y60" s="147"/>
      <c r="Z60" s="148"/>
      <c r="AA60" s="147"/>
      <c r="AB60" s="147"/>
      <c r="AC60" s="147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</row>
    <row r="61" spans="1:39" s="4" customFormat="1" ht="29.25" customHeight="1" x14ac:dyDescent="0.2">
      <c r="A61" s="151" t="s">
        <v>39</v>
      </c>
      <c r="B61" s="164" t="s">
        <v>363</v>
      </c>
      <c r="C61" s="153"/>
      <c r="D61" s="153"/>
      <c r="E61" s="153"/>
      <c r="F61" s="153"/>
      <c r="G61" s="153"/>
      <c r="H61" s="148"/>
      <c r="I61" s="153"/>
      <c r="J61" s="153"/>
      <c r="K61" s="153"/>
      <c r="L61" s="153"/>
      <c r="M61" s="153"/>
      <c r="N61" s="153"/>
      <c r="O61" s="153"/>
      <c r="P61" s="153"/>
      <c r="Q61" s="148"/>
      <c r="R61" s="153"/>
      <c r="S61" s="153"/>
      <c r="T61" s="153"/>
      <c r="U61" s="153"/>
      <c r="V61" s="153"/>
      <c r="W61" s="153"/>
      <c r="X61" s="153"/>
      <c r="Y61" s="153"/>
      <c r="Z61" s="148"/>
      <c r="AA61" s="153"/>
      <c r="AB61" s="153"/>
      <c r="AC61" s="153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</row>
    <row r="62" spans="1:39" s="4" customFormat="1" ht="12.75" customHeight="1" x14ac:dyDescent="0.2">
      <c r="A62" s="151" t="s">
        <v>38</v>
      </c>
      <c r="B62" s="164" t="s">
        <v>364</v>
      </c>
      <c r="C62" s="153"/>
      <c r="D62" s="153"/>
      <c r="E62" s="153"/>
      <c r="F62" s="153"/>
      <c r="G62" s="153"/>
      <c r="H62" s="148"/>
      <c r="I62" s="153"/>
      <c r="J62" s="153"/>
      <c r="K62" s="153"/>
      <c r="L62" s="153"/>
      <c r="M62" s="153"/>
      <c r="N62" s="153"/>
      <c r="O62" s="153"/>
      <c r="P62" s="153"/>
      <c r="Q62" s="148"/>
      <c r="R62" s="153"/>
      <c r="S62" s="153"/>
      <c r="T62" s="153"/>
      <c r="U62" s="153"/>
      <c r="V62" s="153"/>
      <c r="W62" s="153"/>
      <c r="X62" s="153"/>
      <c r="Y62" s="153"/>
      <c r="Z62" s="148"/>
      <c r="AA62" s="153"/>
      <c r="AB62" s="153"/>
      <c r="AC62" s="153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</row>
    <row r="63" spans="1:39" s="4" customFormat="1" x14ac:dyDescent="0.2">
      <c r="A63" s="142">
        <v>3</v>
      </c>
      <c r="B63" s="154" t="s">
        <v>353</v>
      </c>
      <c r="C63" s="147"/>
      <c r="D63" s="147"/>
      <c r="E63" s="147"/>
      <c r="F63" s="147"/>
      <c r="G63" s="147"/>
      <c r="H63" s="148"/>
      <c r="I63" s="147"/>
      <c r="J63" s="147"/>
      <c r="K63" s="147"/>
      <c r="L63" s="147"/>
      <c r="M63" s="147"/>
      <c r="N63" s="147"/>
      <c r="O63" s="147"/>
      <c r="P63" s="147"/>
      <c r="Q63" s="148"/>
      <c r="R63" s="147"/>
      <c r="S63" s="147"/>
      <c r="T63" s="147"/>
      <c r="U63" s="147"/>
      <c r="V63" s="147"/>
      <c r="W63" s="147"/>
      <c r="X63" s="147"/>
      <c r="Y63" s="147"/>
      <c r="Z63" s="148"/>
      <c r="AA63" s="147"/>
      <c r="AB63" s="147"/>
      <c r="AC63" s="147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</row>
    <row r="64" spans="1:39" s="69" customFormat="1" x14ac:dyDescent="0.2">
      <c r="A64" s="155">
        <v>31</v>
      </c>
      <c r="B64" s="156" t="s">
        <v>21</v>
      </c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</row>
    <row r="65" spans="1:39" x14ac:dyDescent="0.2">
      <c r="A65" s="158">
        <v>3111</v>
      </c>
      <c r="B65" s="143" t="s">
        <v>354</v>
      </c>
      <c r="C65" s="144"/>
      <c r="D65" s="144"/>
      <c r="E65" s="144"/>
      <c r="F65" s="144"/>
      <c r="G65" s="144"/>
      <c r="H65" s="145"/>
      <c r="I65" s="144"/>
      <c r="J65" s="144"/>
      <c r="K65" s="144"/>
      <c r="L65" s="144"/>
      <c r="M65" s="144"/>
      <c r="N65" s="144"/>
      <c r="O65" s="144"/>
      <c r="P65" s="144"/>
      <c r="Q65" s="145"/>
      <c r="R65" s="144"/>
      <c r="S65" s="144"/>
      <c r="T65" s="144"/>
      <c r="U65" s="144"/>
      <c r="V65" s="144"/>
      <c r="W65" s="144"/>
      <c r="X65" s="144"/>
      <c r="Y65" s="144"/>
      <c r="Z65" s="145"/>
      <c r="AA65" s="144"/>
      <c r="AB65" s="144"/>
      <c r="AC65" s="144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</row>
    <row r="66" spans="1:39" x14ac:dyDescent="0.2">
      <c r="A66" s="158">
        <v>3113</v>
      </c>
      <c r="B66" s="143" t="s">
        <v>59</v>
      </c>
      <c r="C66" s="144"/>
      <c r="D66" s="144"/>
      <c r="E66" s="144"/>
      <c r="F66" s="144"/>
      <c r="G66" s="144"/>
      <c r="H66" s="145"/>
      <c r="I66" s="144"/>
      <c r="J66" s="144"/>
      <c r="K66" s="144"/>
      <c r="L66" s="144"/>
      <c r="M66" s="144"/>
      <c r="N66" s="144"/>
      <c r="O66" s="144"/>
      <c r="P66" s="144"/>
      <c r="Q66" s="145"/>
      <c r="R66" s="144"/>
      <c r="S66" s="144"/>
      <c r="T66" s="144"/>
      <c r="U66" s="144"/>
      <c r="V66" s="144"/>
      <c r="W66" s="144"/>
      <c r="X66" s="144"/>
      <c r="Y66" s="144"/>
      <c r="Z66" s="145"/>
      <c r="AA66" s="144"/>
      <c r="AB66" s="144"/>
      <c r="AC66" s="144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</row>
    <row r="67" spans="1:39" x14ac:dyDescent="0.2">
      <c r="A67" s="158">
        <v>3114</v>
      </c>
      <c r="B67" s="143" t="s">
        <v>61</v>
      </c>
      <c r="C67" s="144"/>
      <c r="D67" s="144"/>
      <c r="E67" s="144"/>
      <c r="F67" s="144"/>
      <c r="G67" s="144"/>
      <c r="H67" s="145"/>
      <c r="I67" s="144"/>
      <c r="J67" s="144"/>
      <c r="K67" s="144"/>
      <c r="L67" s="144"/>
      <c r="M67" s="144"/>
      <c r="N67" s="144"/>
      <c r="O67" s="144"/>
      <c r="P67" s="144"/>
      <c r="Q67" s="145"/>
      <c r="R67" s="144"/>
      <c r="S67" s="144"/>
      <c r="T67" s="144"/>
      <c r="U67" s="144"/>
      <c r="V67" s="144"/>
      <c r="W67" s="144"/>
      <c r="X67" s="144"/>
      <c r="Y67" s="144"/>
      <c r="Z67" s="145"/>
      <c r="AA67" s="144"/>
      <c r="AB67" s="144"/>
      <c r="AC67" s="144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</row>
    <row r="68" spans="1:39" x14ac:dyDescent="0.2">
      <c r="A68" s="158">
        <v>3121</v>
      </c>
      <c r="B68" s="143" t="s">
        <v>23</v>
      </c>
      <c r="C68" s="144"/>
      <c r="D68" s="144"/>
      <c r="E68" s="144"/>
      <c r="F68" s="144"/>
      <c r="G68" s="144"/>
      <c r="H68" s="145"/>
      <c r="I68" s="144"/>
      <c r="J68" s="144"/>
      <c r="K68" s="144"/>
      <c r="L68" s="144"/>
      <c r="M68" s="144"/>
      <c r="N68" s="144"/>
      <c r="O68" s="144"/>
      <c r="P68" s="144"/>
      <c r="Q68" s="145"/>
      <c r="R68" s="144"/>
      <c r="S68" s="144"/>
      <c r="T68" s="144"/>
      <c r="U68" s="144"/>
      <c r="V68" s="144"/>
      <c r="W68" s="144"/>
      <c r="X68" s="144"/>
      <c r="Y68" s="144"/>
      <c r="Z68" s="145"/>
      <c r="AA68" s="144"/>
      <c r="AB68" s="144"/>
      <c r="AC68" s="144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</row>
    <row r="69" spans="1:39" x14ac:dyDescent="0.2">
      <c r="A69" s="158">
        <v>3131</v>
      </c>
      <c r="B69" s="143" t="s">
        <v>355</v>
      </c>
      <c r="C69" s="144"/>
      <c r="D69" s="144"/>
      <c r="E69" s="144"/>
      <c r="F69" s="144"/>
      <c r="G69" s="144"/>
      <c r="H69" s="145"/>
      <c r="I69" s="144"/>
      <c r="J69" s="144"/>
      <c r="K69" s="144"/>
      <c r="L69" s="144"/>
      <c r="M69" s="144"/>
      <c r="N69" s="144"/>
      <c r="O69" s="144"/>
      <c r="P69" s="144"/>
      <c r="Q69" s="145"/>
      <c r="R69" s="144"/>
      <c r="S69" s="144"/>
      <c r="T69" s="144"/>
      <c r="U69" s="144"/>
      <c r="V69" s="144"/>
      <c r="W69" s="144"/>
      <c r="X69" s="144"/>
      <c r="Y69" s="144"/>
      <c r="Z69" s="145"/>
      <c r="AA69" s="144"/>
      <c r="AB69" s="144"/>
      <c r="AC69" s="144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</row>
    <row r="70" spans="1:39" ht="25.5" x14ac:dyDescent="0.2">
      <c r="A70" s="158">
        <v>3132</v>
      </c>
      <c r="B70" s="143" t="s">
        <v>46</v>
      </c>
      <c r="C70" s="144"/>
      <c r="D70" s="144"/>
      <c r="E70" s="144"/>
      <c r="F70" s="144"/>
      <c r="G70" s="144"/>
      <c r="H70" s="145"/>
      <c r="I70" s="144"/>
      <c r="J70" s="144"/>
      <c r="K70" s="144"/>
      <c r="L70" s="144"/>
      <c r="M70" s="144"/>
      <c r="N70" s="144"/>
      <c r="O70" s="144"/>
      <c r="P70" s="144"/>
      <c r="Q70" s="145"/>
      <c r="R70" s="144"/>
      <c r="S70" s="144"/>
      <c r="T70" s="144"/>
      <c r="U70" s="144"/>
      <c r="V70" s="144"/>
      <c r="W70" s="144"/>
      <c r="X70" s="144"/>
      <c r="Y70" s="144"/>
      <c r="Z70" s="145"/>
      <c r="AA70" s="144"/>
      <c r="AB70" s="144"/>
      <c r="AC70" s="144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</row>
    <row r="71" spans="1:39" ht="24" x14ac:dyDescent="0.2">
      <c r="A71" s="159">
        <v>3133</v>
      </c>
      <c r="B71" s="160" t="s">
        <v>47</v>
      </c>
      <c r="C71" s="144"/>
      <c r="D71" s="144"/>
      <c r="E71" s="144"/>
      <c r="F71" s="144"/>
      <c r="G71" s="144"/>
      <c r="H71" s="145"/>
      <c r="I71" s="144"/>
      <c r="J71" s="144"/>
      <c r="K71" s="144"/>
      <c r="L71" s="144"/>
      <c r="M71" s="144"/>
      <c r="N71" s="144"/>
      <c r="O71" s="144"/>
      <c r="P71" s="144"/>
      <c r="Q71" s="145"/>
      <c r="R71" s="144"/>
      <c r="S71" s="144"/>
      <c r="T71" s="144"/>
      <c r="U71" s="144"/>
      <c r="V71" s="144"/>
      <c r="W71" s="144"/>
      <c r="X71" s="144"/>
      <c r="Y71" s="144"/>
      <c r="Z71" s="145"/>
      <c r="AA71" s="144"/>
      <c r="AB71" s="144"/>
      <c r="AC71" s="144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</row>
    <row r="72" spans="1:39" s="69" customFormat="1" x14ac:dyDescent="0.2">
      <c r="A72" s="155">
        <v>32</v>
      </c>
      <c r="B72" s="156" t="s">
        <v>25</v>
      </c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</row>
    <row r="73" spans="1:39" s="4" customFormat="1" x14ac:dyDescent="0.2">
      <c r="A73" s="159">
        <v>3211</v>
      </c>
      <c r="B73" s="160" t="s">
        <v>68</v>
      </c>
      <c r="C73" s="147"/>
      <c r="D73" s="147"/>
      <c r="E73" s="147"/>
      <c r="F73" s="147"/>
      <c r="G73" s="147"/>
      <c r="H73" s="148"/>
      <c r="I73" s="147"/>
      <c r="J73" s="147"/>
      <c r="K73" s="147"/>
      <c r="L73" s="147"/>
      <c r="M73" s="147"/>
      <c r="N73" s="147"/>
      <c r="O73" s="147"/>
      <c r="P73" s="147"/>
      <c r="Q73" s="148"/>
      <c r="R73" s="147"/>
      <c r="S73" s="147"/>
      <c r="T73" s="147"/>
      <c r="U73" s="147"/>
      <c r="V73" s="147"/>
      <c r="W73" s="147"/>
      <c r="X73" s="147"/>
      <c r="Y73" s="147"/>
      <c r="Z73" s="148"/>
      <c r="AA73" s="147"/>
      <c r="AB73" s="147"/>
      <c r="AC73" s="147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</row>
    <row r="74" spans="1:39" s="4" customFormat="1" ht="24" x14ac:dyDescent="0.2">
      <c r="A74" s="159">
        <v>3212</v>
      </c>
      <c r="B74" s="160" t="s">
        <v>70</v>
      </c>
      <c r="C74" s="147"/>
      <c r="D74" s="147"/>
      <c r="E74" s="147"/>
      <c r="F74" s="147"/>
      <c r="G74" s="147"/>
      <c r="H74" s="148"/>
      <c r="I74" s="147"/>
      <c r="J74" s="147"/>
      <c r="K74" s="147"/>
      <c r="L74" s="147"/>
      <c r="M74" s="147"/>
      <c r="N74" s="147"/>
      <c r="O74" s="147"/>
      <c r="P74" s="147"/>
      <c r="Q74" s="148"/>
      <c r="R74" s="147"/>
      <c r="S74" s="147"/>
      <c r="T74" s="147"/>
      <c r="U74" s="147"/>
      <c r="V74" s="147"/>
      <c r="W74" s="147"/>
      <c r="X74" s="147"/>
      <c r="Y74" s="147"/>
      <c r="Z74" s="148"/>
      <c r="AA74" s="147"/>
      <c r="AB74" s="147"/>
      <c r="AC74" s="147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</row>
    <row r="75" spans="1:39" s="4" customFormat="1" x14ac:dyDescent="0.2">
      <c r="A75" s="159">
        <v>3213</v>
      </c>
      <c r="B75" s="160" t="s">
        <v>72</v>
      </c>
      <c r="C75" s="147"/>
      <c r="D75" s="147"/>
      <c r="E75" s="147"/>
      <c r="F75" s="147"/>
      <c r="G75" s="147"/>
      <c r="H75" s="148"/>
      <c r="I75" s="147"/>
      <c r="J75" s="147"/>
      <c r="K75" s="147"/>
      <c r="L75" s="147"/>
      <c r="M75" s="147"/>
      <c r="N75" s="147"/>
      <c r="O75" s="147"/>
      <c r="P75" s="147"/>
      <c r="Q75" s="148"/>
      <c r="R75" s="147"/>
      <c r="S75" s="147"/>
      <c r="T75" s="147"/>
      <c r="U75" s="147"/>
      <c r="V75" s="147"/>
      <c r="W75" s="147"/>
      <c r="X75" s="147"/>
      <c r="Y75" s="147"/>
      <c r="Z75" s="148"/>
      <c r="AA75" s="147"/>
      <c r="AB75" s="147"/>
      <c r="AC75" s="147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</row>
    <row r="76" spans="1:39" s="4" customFormat="1" x14ac:dyDescent="0.2">
      <c r="A76" s="159">
        <v>3214</v>
      </c>
      <c r="B76" s="160" t="s">
        <v>74</v>
      </c>
      <c r="C76" s="147"/>
      <c r="D76" s="147"/>
      <c r="E76" s="147"/>
      <c r="F76" s="147"/>
      <c r="G76" s="147"/>
      <c r="H76" s="148"/>
      <c r="I76" s="147"/>
      <c r="J76" s="147"/>
      <c r="K76" s="147"/>
      <c r="L76" s="147"/>
      <c r="M76" s="147"/>
      <c r="N76" s="147"/>
      <c r="O76" s="147"/>
      <c r="P76" s="147"/>
      <c r="Q76" s="148"/>
      <c r="R76" s="147"/>
      <c r="S76" s="147"/>
      <c r="T76" s="147"/>
      <c r="U76" s="147"/>
      <c r="V76" s="147"/>
      <c r="W76" s="147"/>
      <c r="X76" s="147"/>
      <c r="Y76" s="147"/>
      <c r="Z76" s="148"/>
      <c r="AA76" s="147"/>
      <c r="AB76" s="147"/>
      <c r="AC76" s="147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</row>
    <row r="77" spans="1:39" s="4" customFormat="1" ht="24" x14ac:dyDescent="0.2">
      <c r="A77" s="159">
        <v>3221</v>
      </c>
      <c r="B77" s="160" t="s">
        <v>48</v>
      </c>
      <c r="C77" s="147"/>
      <c r="D77" s="147"/>
      <c r="E77" s="147"/>
      <c r="F77" s="147"/>
      <c r="G77" s="147"/>
      <c r="H77" s="148"/>
      <c r="I77" s="147"/>
      <c r="J77" s="147"/>
      <c r="K77" s="147"/>
      <c r="L77" s="147"/>
      <c r="M77" s="147"/>
      <c r="N77" s="147"/>
      <c r="O77" s="147"/>
      <c r="P77" s="147"/>
      <c r="Q77" s="148"/>
      <c r="R77" s="147"/>
      <c r="S77" s="147"/>
      <c r="T77" s="147"/>
      <c r="U77" s="147"/>
      <c r="V77" s="147"/>
      <c r="W77" s="147"/>
      <c r="X77" s="147"/>
      <c r="Y77" s="147"/>
      <c r="Z77" s="148"/>
      <c r="AA77" s="147"/>
      <c r="AB77" s="147"/>
      <c r="AC77" s="147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</row>
    <row r="78" spans="1:39" s="4" customFormat="1" x14ac:dyDescent="0.2">
      <c r="A78" s="159">
        <v>3222</v>
      </c>
      <c r="B78" s="160" t="s">
        <v>49</v>
      </c>
      <c r="C78" s="147"/>
      <c r="D78" s="147"/>
      <c r="E78" s="147"/>
      <c r="F78" s="147"/>
      <c r="G78" s="147"/>
      <c r="H78" s="148"/>
      <c r="I78" s="147"/>
      <c r="J78" s="147"/>
      <c r="K78" s="147"/>
      <c r="L78" s="147"/>
      <c r="M78" s="147"/>
      <c r="N78" s="147"/>
      <c r="O78" s="147"/>
      <c r="P78" s="147"/>
      <c r="Q78" s="148"/>
      <c r="R78" s="147"/>
      <c r="S78" s="147"/>
      <c r="T78" s="147"/>
      <c r="U78" s="147"/>
      <c r="V78" s="147"/>
      <c r="W78" s="147"/>
      <c r="X78" s="147"/>
      <c r="Y78" s="147"/>
      <c r="Z78" s="148"/>
      <c r="AA78" s="147"/>
      <c r="AB78" s="147"/>
      <c r="AC78" s="147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</row>
    <row r="79" spans="1:39" s="4" customFormat="1" x14ac:dyDescent="0.2">
      <c r="A79" s="159">
        <v>3223</v>
      </c>
      <c r="B79" s="160" t="s">
        <v>79</v>
      </c>
      <c r="C79" s="147"/>
      <c r="D79" s="147"/>
      <c r="E79" s="147"/>
      <c r="F79" s="147"/>
      <c r="G79" s="147"/>
      <c r="H79" s="148"/>
      <c r="I79" s="147"/>
      <c r="J79" s="147"/>
      <c r="K79" s="147"/>
      <c r="L79" s="147"/>
      <c r="M79" s="147"/>
      <c r="N79" s="147"/>
      <c r="O79" s="147"/>
      <c r="P79" s="147"/>
      <c r="Q79" s="148"/>
      <c r="R79" s="147"/>
      <c r="S79" s="147"/>
      <c r="T79" s="147"/>
      <c r="U79" s="147"/>
      <c r="V79" s="147"/>
      <c r="W79" s="147"/>
      <c r="X79" s="147"/>
      <c r="Y79" s="147"/>
      <c r="Z79" s="148"/>
      <c r="AA79" s="147"/>
      <c r="AB79" s="147"/>
      <c r="AC79" s="147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</row>
    <row r="80" spans="1:39" s="4" customFormat="1" ht="24" x14ac:dyDescent="0.2">
      <c r="A80" s="159">
        <v>3224</v>
      </c>
      <c r="B80" s="160" t="s">
        <v>81</v>
      </c>
      <c r="C80" s="147"/>
      <c r="D80" s="147"/>
      <c r="E80" s="147"/>
      <c r="F80" s="147"/>
      <c r="G80" s="147"/>
      <c r="H80" s="148"/>
      <c r="I80" s="147"/>
      <c r="J80" s="147"/>
      <c r="K80" s="147"/>
      <c r="L80" s="147"/>
      <c r="M80" s="147"/>
      <c r="N80" s="147"/>
      <c r="O80" s="147"/>
      <c r="P80" s="147"/>
      <c r="Q80" s="148"/>
      <c r="R80" s="147"/>
      <c r="S80" s="147"/>
      <c r="T80" s="147"/>
      <c r="U80" s="147"/>
      <c r="V80" s="147"/>
      <c r="W80" s="147"/>
      <c r="X80" s="147"/>
      <c r="Y80" s="147"/>
      <c r="Z80" s="148"/>
      <c r="AA80" s="147"/>
      <c r="AB80" s="147"/>
      <c r="AC80" s="147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</row>
    <row r="81" spans="1:39" x14ac:dyDescent="0.2">
      <c r="A81" s="159">
        <v>3225</v>
      </c>
      <c r="B81" s="160" t="s">
        <v>83</v>
      </c>
      <c r="C81" s="144"/>
      <c r="D81" s="144"/>
      <c r="E81" s="144"/>
      <c r="F81" s="144"/>
      <c r="G81" s="144"/>
      <c r="H81" s="145"/>
      <c r="I81" s="144"/>
      <c r="J81" s="144"/>
      <c r="K81" s="144"/>
      <c r="L81" s="144"/>
      <c r="M81" s="144"/>
      <c r="N81" s="144"/>
      <c r="O81" s="144"/>
      <c r="P81" s="144"/>
      <c r="Q81" s="145"/>
      <c r="R81" s="144"/>
      <c r="S81" s="144"/>
      <c r="T81" s="144"/>
      <c r="U81" s="144"/>
      <c r="V81" s="144"/>
      <c r="W81" s="144"/>
      <c r="X81" s="144"/>
      <c r="Y81" s="144"/>
      <c r="Z81" s="145"/>
      <c r="AA81" s="144"/>
      <c r="AB81" s="144"/>
      <c r="AC81" s="144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</row>
    <row r="82" spans="1:39" x14ac:dyDescent="0.2">
      <c r="A82" s="159">
        <v>3227</v>
      </c>
      <c r="B82" s="160" t="s">
        <v>85</v>
      </c>
      <c r="C82" s="144"/>
      <c r="D82" s="144"/>
      <c r="E82" s="144"/>
      <c r="F82" s="144"/>
      <c r="G82" s="144"/>
      <c r="H82" s="145"/>
      <c r="I82" s="144"/>
      <c r="J82" s="144"/>
      <c r="K82" s="144"/>
      <c r="L82" s="144"/>
      <c r="M82" s="144"/>
      <c r="N82" s="144"/>
      <c r="O82" s="144"/>
      <c r="P82" s="144"/>
      <c r="Q82" s="145"/>
      <c r="R82" s="144"/>
      <c r="S82" s="144"/>
      <c r="T82" s="144"/>
      <c r="U82" s="144"/>
      <c r="V82" s="144"/>
      <c r="W82" s="144"/>
      <c r="X82" s="144"/>
      <c r="Y82" s="144"/>
      <c r="Z82" s="145"/>
      <c r="AA82" s="144"/>
      <c r="AB82" s="144"/>
      <c r="AC82" s="144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</row>
    <row r="83" spans="1:39" s="4" customFormat="1" x14ac:dyDescent="0.2">
      <c r="A83" s="159">
        <v>3231</v>
      </c>
      <c r="B83" s="160" t="s">
        <v>88</v>
      </c>
      <c r="C83" s="147"/>
      <c r="D83" s="147"/>
      <c r="E83" s="147"/>
      <c r="F83" s="147"/>
      <c r="G83" s="147"/>
      <c r="H83" s="148"/>
      <c r="I83" s="147"/>
      <c r="J83" s="147"/>
      <c r="K83" s="147"/>
      <c r="L83" s="147"/>
      <c r="M83" s="147"/>
      <c r="N83" s="147"/>
      <c r="O83" s="147"/>
      <c r="P83" s="147"/>
      <c r="Q83" s="148"/>
      <c r="R83" s="147"/>
      <c r="S83" s="147"/>
      <c r="T83" s="147"/>
      <c r="U83" s="147"/>
      <c r="V83" s="147"/>
      <c r="W83" s="147"/>
      <c r="X83" s="147"/>
      <c r="Y83" s="147"/>
      <c r="Z83" s="148"/>
      <c r="AA83" s="147"/>
      <c r="AB83" s="147"/>
      <c r="AC83" s="147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</row>
    <row r="84" spans="1:39" s="4" customFormat="1" ht="24" x14ac:dyDescent="0.2">
      <c r="A84" s="159">
        <v>3232</v>
      </c>
      <c r="B84" s="160" t="s">
        <v>52</v>
      </c>
      <c r="C84" s="147"/>
      <c r="D84" s="147"/>
      <c r="E84" s="147"/>
      <c r="F84" s="147"/>
      <c r="G84" s="147"/>
      <c r="H84" s="148"/>
      <c r="I84" s="147"/>
      <c r="J84" s="147"/>
      <c r="K84" s="147"/>
      <c r="L84" s="147"/>
      <c r="M84" s="147"/>
      <c r="N84" s="147"/>
      <c r="O84" s="147"/>
      <c r="P84" s="147"/>
      <c r="Q84" s="148"/>
      <c r="R84" s="147"/>
      <c r="S84" s="147"/>
      <c r="T84" s="147"/>
      <c r="U84" s="147"/>
      <c r="V84" s="147"/>
      <c r="W84" s="147"/>
      <c r="X84" s="147"/>
      <c r="Y84" s="147"/>
      <c r="Z84" s="148"/>
      <c r="AA84" s="147"/>
      <c r="AB84" s="147"/>
      <c r="AC84" s="147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</row>
    <row r="85" spans="1:39" s="4" customFormat="1" x14ac:dyDescent="0.2">
      <c r="A85" s="159">
        <v>3233</v>
      </c>
      <c r="B85" s="160" t="s">
        <v>91</v>
      </c>
      <c r="C85" s="147"/>
      <c r="D85" s="147"/>
      <c r="E85" s="147"/>
      <c r="F85" s="147"/>
      <c r="G85" s="147"/>
      <c r="H85" s="148"/>
      <c r="I85" s="147"/>
      <c r="J85" s="147"/>
      <c r="K85" s="147"/>
      <c r="L85" s="147"/>
      <c r="M85" s="147"/>
      <c r="N85" s="147"/>
      <c r="O85" s="147"/>
      <c r="P85" s="147"/>
      <c r="Q85" s="148"/>
      <c r="R85" s="147"/>
      <c r="S85" s="147"/>
      <c r="T85" s="147"/>
      <c r="U85" s="147"/>
      <c r="V85" s="147"/>
      <c r="W85" s="147"/>
      <c r="X85" s="147"/>
      <c r="Y85" s="147"/>
      <c r="Z85" s="148"/>
      <c r="AA85" s="147"/>
      <c r="AB85" s="147"/>
      <c r="AC85" s="147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</row>
    <row r="86" spans="1:39" s="4" customFormat="1" x14ac:dyDescent="0.2">
      <c r="A86" s="159">
        <v>3234</v>
      </c>
      <c r="B86" s="160" t="s">
        <v>93</v>
      </c>
      <c r="C86" s="147"/>
      <c r="D86" s="147"/>
      <c r="E86" s="147"/>
      <c r="F86" s="147"/>
      <c r="G86" s="147"/>
      <c r="H86" s="148"/>
      <c r="I86" s="147"/>
      <c r="J86" s="147"/>
      <c r="K86" s="147"/>
      <c r="L86" s="147"/>
      <c r="M86" s="147"/>
      <c r="N86" s="147"/>
      <c r="O86" s="147"/>
      <c r="P86" s="147"/>
      <c r="Q86" s="148"/>
      <c r="R86" s="147"/>
      <c r="S86" s="147"/>
      <c r="T86" s="147"/>
      <c r="U86" s="147"/>
      <c r="V86" s="147"/>
      <c r="W86" s="147"/>
      <c r="X86" s="147"/>
      <c r="Y86" s="147"/>
      <c r="Z86" s="148"/>
      <c r="AA86" s="147"/>
      <c r="AB86" s="147"/>
      <c r="AC86" s="147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</row>
    <row r="87" spans="1:39" s="4" customFormat="1" x14ac:dyDescent="0.2">
      <c r="A87" s="159">
        <v>3235</v>
      </c>
      <c r="B87" s="160" t="s">
        <v>95</v>
      </c>
      <c r="C87" s="147"/>
      <c r="D87" s="147"/>
      <c r="E87" s="147"/>
      <c r="F87" s="147"/>
      <c r="G87" s="147"/>
      <c r="H87" s="148"/>
      <c r="I87" s="147"/>
      <c r="J87" s="147"/>
      <c r="K87" s="147"/>
      <c r="L87" s="147"/>
      <c r="M87" s="147"/>
      <c r="N87" s="147"/>
      <c r="O87" s="147"/>
      <c r="P87" s="147"/>
      <c r="Q87" s="148"/>
      <c r="R87" s="147"/>
      <c r="S87" s="147"/>
      <c r="T87" s="147"/>
      <c r="U87" s="147"/>
      <c r="V87" s="147"/>
      <c r="W87" s="147"/>
      <c r="X87" s="147"/>
      <c r="Y87" s="147"/>
      <c r="Z87" s="148"/>
      <c r="AA87" s="147"/>
      <c r="AB87" s="147"/>
      <c r="AC87" s="147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</row>
    <row r="88" spans="1:39" s="4" customFormat="1" x14ac:dyDescent="0.2">
      <c r="A88" s="159">
        <v>3236</v>
      </c>
      <c r="B88" s="160" t="s">
        <v>97</v>
      </c>
      <c r="C88" s="147"/>
      <c r="D88" s="147"/>
      <c r="E88" s="147"/>
      <c r="F88" s="147"/>
      <c r="G88" s="147"/>
      <c r="H88" s="148"/>
      <c r="I88" s="147"/>
      <c r="J88" s="147"/>
      <c r="K88" s="147"/>
      <c r="L88" s="147"/>
      <c r="M88" s="147"/>
      <c r="N88" s="147"/>
      <c r="O88" s="147"/>
      <c r="P88" s="147"/>
      <c r="Q88" s="148"/>
      <c r="R88" s="147"/>
      <c r="S88" s="147"/>
      <c r="T88" s="147"/>
      <c r="U88" s="147"/>
      <c r="V88" s="147"/>
      <c r="W88" s="147"/>
      <c r="X88" s="147"/>
      <c r="Y88" s="147"/>
      <c r="Z88" s="148"/>
      <c r="AA88" s="147"/>
      <c r="AB88" s="147"/>
      <c r="AC88" s="147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</row>
    <row r="89" spans="1:39" s="4" customFormat="1" x14ac:dyDescent="0.2">
      <c r="A89" s="159">
        <v>3237</v>
      </c>
      <c r="B89" s="160" t="s">
        <v>99</v>
      </c>
      <c r="C89" s="147"/>
      <c r="D89" s="147"/>
      <c r="E89" s="147"/>
      <c r="F89" s="147"/>
      <c r="G89" s="147"/>
      <c r="H89" s="148"/>
      <c r="I89" s="147"/>
      <c r="J89" s="147"/>
      <c r="K89" s="147"/>
      <c r="L89" s="147"/>
      <c r="M89" s="147"/>
      <c r="N89" s="147"/>
      <c r="O89" s="147"/>
      <c r="P89" s="147"/>
      <c r="Q89" s="148"/>
      <c r="R89" s="147"/>
      <c r="S89" s="147"/>
      <c r="T89" s="147"/>
      <c r="U89" s="147"/>
      <c r="V89" s="147"/>
      <c r="W89" s="147"/>
      <c r="X89" s="147"/>
      <c r="Y89" s="147"/>
      <c r="Z89" s="148"/>
      <c r="AA89" s="147"/>
      <c r="AB89" s="147"/>
      <c r="AC89" s="147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</row>
    <row r="90" spans="1:39" s="4" customFormat="1" x14ac:dyDescent="0.2">
      <c r="A90" s="159">
        <v>3238</v>
      </c>
      <c r="B90" s="160" t="s">
        <v>101</v>
      </c>
      <c r="C90" s="147"/>
      <c r="D90" s="147"/>
      <c r="E90" s="147"/>
      <c r="F90" s="147"/>
      <c r="G90" s="147"/>
      <c r="H90" s="148"/>
      <c r="I90" s="147"/>
      <c r="J90" s="147"/>
      <c r="K90" s="147"/>
      <c r="L90" s="147"/>
      <c r="M90" s="147"/>
      <c r="N90" s="147"/>
      <c r="O90" s="147"/>
      <c r="P90" s="147"/>
      <c r="Q90" s="148"/>
      <c r="R90" s="147"/>
      <c r="S90" s="147"/>
      <c r="T90" s="147"/>
      <c r="U90" s="147"/>
      <c r="V90" s="147"/>
      <c r="W90" s="147"/>
      <c r="X90" s="147"/>
      <c r="Y90" s="147"/>
      <c r="Z90" s="148"/>
      <c r="AA90" s="147"/>
      <c r="AB90" s="147"/>
      <c r="AC90" s="147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</row>
    <row r="91" spans="1:39" x14ac:dyDescent="0.2">
      <c r="A91" s="159">
        <v>3239</v>
      </c>
      <c r="B91" s="160" t="s">
        <v>103</v>
      </c>
      <c r="C91" s="144"/>
      <c r="D91" s="144"/>
      <c r="E91" s="144"/>
      <c r="F91" s="144"/>
      <c r="G91" s="144"/>
      <c r="H91" s="145"/>
      <c r="I91" s="144"/>
      <c r="J91" s="144"/>
      <c r="K91" s="144"/>
      <c r="L91" s="144"/>
      <c r="M91" s="144"/>
      <c r="N91" s="144"/>
      <c r="O91" s="144"/>
      <c r="P91" s="144"/>
      <c r="Q91" s="145"/>
      <c r="R91" s="144"/>
      <c r="S91" s="144"/>
      <c r="T91" s="144"/>
      <c r="U91" s="144"/>
      <c r="V91" s="144"/>
      <c r="W91" s="144"/>
      <c r="X91" s="144"/>
      <c r="Y91" s="144"/>
      <c r="Z91" s="145"/>
      <c r="AA91" s="144"/>
      <c r="AB91" s="144"/>
      <c r="AC91" s="144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</row>
    <row r="92" spans="1:39" s="4" customFormat="1" ht="24" x14ac:dyDescent="0.2">
      <c r="A92" s="159">
        <v>3241</v>
      </c>
      <c r="B92" s="160" t="s">
        <v>105</v>
      </c>
      <c r="C92" s="147"/>
      <c r="D92" s="147"/>
      <c r="E92" s="147"/>
      <c r="F92" s="147"/>
      <c r="G92" s="147"/>
      <c r="H92" s="148"/>
      <c r="I92" s="147"/>
      <c r="J92" s="147"/>
      <c r="K92" s="147"/>
      <c r="L92" s="147"/>
      <c r="M92" s="147"/>
      <c r="N92" s="147"/>
      <c r="O92" s="147"/>
      <c r="P92" s="147"/>
      <c r="Q92" s="148"/>
      <c r="R92" s="147"/>
      <c r="S92" s="147"/>
      <c r="T92" s="147"/>
      <c r="U92" s="147"/>
      <c r="V92" s="147"/>
      <c r="W92" s="147"/>
      <c r="X92" s="147"/>
      <c r="Y92" s="147"/>
      <c r="Z92" s="148"/>
      <c r="AA92" s="147"/>
      <c r="AB92" s="147"/>
      <c r="AC92" s="147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</row>
    <row r="93" spans="1:39" s="4" customFormat="1" x14ac:dyDescent="0.2">
      <c r="A93" s="159">
        <v>3291</v>
      </c>
      <c r="B93" s="161" t="s">
        <v>109</v>
      </c>
      <c r="C93" s="147"/>
      <c r="D93" s="147"/>
      <c r="E93" s="147"/>
      <c r="F93" s="147"/>
      <c r="G93" s="147"/>
      <c r="H93" s="148"/>
      <c r="I93" s="147"/>
      <c r="J93" s="147"/>
      <c r="K93" s="147"/>
      <c r="L93" s="147"/>
      <c r="M93" s="147"/>
      <c r="N93" s="147"/>
      <c r="O93" s="147"/>
      <c r="P93" s="147"/>
      <c r="Q93" s="148"/>
      <c r="R93" s="147"/>
      <c r="S93" s="147"/>
      <c r="T93" s="147"/>
      <c r="U93" s="147"/>
      <c r="V93" s="147"/>
      <c r="W93" s="147"/>
      <c r="X93" s="147"/>
      <c r="Y93" s="147"/>
      <c r="Z93" s="148"/>
      <c r="AA93" s="147"/>
      <c r="AB93" s="147"/>
      <c r="AC93" s="147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</row>
    <row r="94" spans="1:39" s="4" customFormat="1" x14ac:dyDescent="0.2">
      <c r="A94" s="159">
        <v>3292</v>
      </c>
      <c r="B94" s="160" t="s">
        <v>111</v>
      </c>
      <c r="C94" s="147"/>
      <c r="D94" s="147"/>
      <c r="E94" s="147"/>
      <c r="F94" s="147"/>
      <c r="G94" s="147"/>
      <c r="H94" s="148"/>
      <c r="I94" s="147"/>
      <c r="J94" s="147"/>
      <c r="K94" s="147"/>
      <c r="L94" s="147"/>
      <c r="M94" s="147"/>
      <c r="N94" s="147"/>
      <c r="O94" s="147"/>
      <c r="P94" s="147"/>
      <c r="Q94" s="148"/>
      <c r="R94" s="147"/>
      <c r="S94" s="147"/>
      <c r="T94" s="147"/>
      <c r="U94" s="147"/>
      <c r="V94" s="147"/>
      <c r="W94" s="147"/>
      <c r="X94" s="147"/>
      <c r="Y94" s="147"/>
      <c r="Z94" s="148"/>
      <c r="AA94" s="147"/>
      <c r="AB94" s="147"/>
      <c r="AC94" s="147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</row>
    <row r="95" spans="1:39" s="4" customFormat="1" x14ac:dyDescent="0.2">
      <c r="A95" s="159">
        <v>3293</v>
      </c>
      <c r="B95" s="160" t="s">
        <v>113</v>
      </c>
      <c r="C95" s="147"/>
      <c r="D95" s="147"/>
      <c r="E95" s="147"/>
      <c r="F95" s="147"/>
      <c r="G95" s="147"/>
      <c r="H95" s="148"/>
      <c r="I95" s="147"/>
      <c r="J95" s="147"/>
      <c r="K95" s="147"/>
      <c r="L95" s="147"/>
      <c r="M95" s="147"/>
      <c r="N95" s="147"/>
      <c r="O95" s="147"/>
      <c r="P95" s="147"/>
      <c r="Q95" s="148"/>
      <c r="R95" s="147"/>
      <c r="S95" s="147"/>
      <c r="T95" s="147"/>
      <c r="U95" s="147"/>
      <c r="V95" s="147"/>
      <c r="W95" s="147"/>
      <c r="X95" s="147"/>
      <c r="Y95" s="147"/>
      <c r="Z95" s="148"/>
      <c r="AA95" s="147"/>
      <c r="AB95" s="147"/>
      <c r="AC95" s="147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</row>
    <row r="96" spans="1:39" s="4" customFormat="1" x14ac:dyDescent="0.2">
      <c r="A96" s="159">
        <v>3294</v>
      </c>
      <c r="B96" s="160" t="s">
        <v>357</v>
      </c>
      <c r="C96" s="147"/>
      <c r="D96" s="147"/>
      <c r="E96" s="147"/>
      <c r="F96" s="147"/>
      <c r="G96" s="147"/>
      <c r="H96" s="148"/>
      <c r="I96" s="147"/>
      <c r="J96" s="147"/>
      <c r="K96" s="147"/>
      <c r="L96" s="147"/>
      <c r="M96" s="147"/>
      <c r="N96" s="147"/>
      <c r="O96" s="147"/>
      <c r="P96" s="147"/>
      <c r="Q96" s="148"/>
      <c r="R96" s="147"/>
      <c r="S96" s="147"/>
      <c r="T96" s="147"/>
      <c r="U96" s="147"/>
      <c r="V96" s="147"/>
      <c r="W96" s="147"/>
      <c r="X96" s="147"/>
      <c r="Y96" s="147"/>
      <c r="Z96" s="148"/>
      <c r="AA96" s="147"/>
      <c r="AB96" s="147"/>
      <c r="AC96" s="147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</row>
    <row r="97" spans="1:39" s="4" customFormat="1" x14ac:dyDescent="0.2">
      <c r="A97" s="159">
        <v>3295</v>
      </c>
      <c r="B97" s="160" t="s">
        <v>117</v>
      </c>
      <c r="C97" s="147"/>
      <c r="D97" s="147"/>
      <c r="E97" s="147"/>
      <c r="F97" s="147"/>
      <c r="G97" s="147"/>
      <c r="H97" s="148"/>
      <c r="I97" s="147"/>
      <c r="J97" s="147"/>
      <c r="K97" s="147"/>
      <c r="L97" s="147"/>
      <c r="M97" s="147"/>
      <c r="N97" s="147"/>
      <c r="O97" s="147"/>
      <c r="P97" s="147"/>
      <c r="Q97" s="148"/>
      <c r="R97" s="147"/>
      <c r="S97" s="147"/>
      <c r="T97" s="147"/>
      <c r="U97" s="147"/>
      <c r="V97" s="147"/>
      <c r="W97" s="147"/>
      <c r="X97" s="147"/>
      <c r="Y97" s="147"/>
      <c r="Z97" s="148"/>
      <c r="AA97" s="147"/>
      <c r="AB97" s="147"/>
      <c r="AC97" s="147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</row>
    <row r="98" spans="1:39" s="4" customFormat="1" x14ac:dyDescent="0.2">
      <c r="A98" s="159">
        <v>3299</v>
      </c>
      <c r="B98" s="160" t="s">
        <v>358</v>
      </c>
      <c r="C98" s="147"/>
      <c r="D98" s="147"/>
      <c r="E98" s="147"/>
      <c r="F98" s="147"/>
      <c r="G98" s="147"/>
      <c r="H98" s="148"/>
      <c r="I98" s="147"/>
      <c r="J98" s="147"/>
      <c r="K98" s="147"/>
      <c r="L98" s="147"/>
      <c r="M98" s="147"/>
      <c r="N98" s="147"/>
      <c r="O98" s="147"/>
      <c r="P98" s="147"/>
      <c r="Q98" s="148"/>
      <c r="R98" s="147"/>
      <c r="S98" s="147"/>
      <c r="T98" s="147"/>
      <c r="U98" s="147"/>
      <c r="V98" s="147"/>
      <c r="W98" s="147"/>
      <c r="X98" s="147"/>
      <c r="Y98" s="147"/>
      <c r="Z98" s="148"/>
      <c r="AA98" s="147"/>
      <c r="AB98" s="147"/>
      <c r="AC98" s="147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</row>
    <row r="99" spans="1:39" x14ac:dyDescent="0.2">
      <c r="A99" s="142"/>
      <c r="B99" s="143"/>
      <c r="C99" s="144"/>
      <c r="D99" s="144"/>
      <c r="E99" s="144"/>
      <c r="F99" s="144"/>
      <c r="G99" s="144"/>
      <c r="H99" s="145"/>
      <c r="I99" s="144"/>
      <c r="J99" s="144"/>
      <c r="K99" s="144"/>
      <c r="L99" s="144"/>
      <c r="M99" s="144"/>
      <c r="N99" s="144"/>
      <c r="O99" s="144"/>
      <c r="P99" s="144"/>
      <c r="Q99" s="145"/>
      <c r="R99" s="144"/>
      <c r="S99" s="144"/>
      <c r="T99" s="144"/>
      <c r="U99" s="144"/>
      <c r="V99" s="144"/>
      <c r="W99" s="144"/>
      <c r="X99" s="144"/>
      <c r="Y99" s="144"/>
      <c r="Z99" s="145"/>
      <c r="AA99" s="144"/>
      <c r="AB99" s="144"/>
      <c r="AC99" s="144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</row>
    <row r="100" spans="1:39" s="4" customFormat="1" ht="25.5" customHeight="1" x14ac:dyDescent="0.2">
      <c r="A100" s="151" t="s">
        <v>38</v>
      </c>
      <c r="B100" s="164" t="s">
        <v>365</v>
      </c>
      <c r="C100" s="153"/>
      <c r="D100" s="153"/>
      <c r="E100" s="153"/>
      <c r="F100" s="153"/>
      <c r="G100" s="153"/>
      <c r="H100" s="148"/>
      <c r="I100" s="153"/>
      <c r="J100" s="153"/>
      <c r="K100" s="153"/>
      <c r="L100" s="153"/>
      <c r="M100" s="153"/>
      <c r="N100" s="153"/>
      <c r="O100" s="153"/>
      <c r="P100" s="153"/>
      <c r="Q100" s="148"/>
      <c r="R100" s="153"/>
      <c r="S100" s="153"/>
      <c r="T100" s="153"/>
      <c r="U100" s="153"/>
      <c r="V100" s="153"/>
      <c r="W100" s="153"/>
      <c r="X100" s="153"/>
      <c r="Y100" s="153"/>
      <c r="Z100" s="148"/>
      <c r="AA100" s="153"/>
      <c r="AB100" s="153"/>
      <c r="AC100" s="153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</row>
    <row r="101" spans="1:39" s="4" customFormat="1" x14ac:dyDescent="0.2">
      <c r="A101" s="142">
        <v>3</v>
      </c>
      <c r="B101" s="154" t="s">
        <v>353</v>
      </c>
      <c r="C101" s="147">
        <f t="shared" ref="C101:AC101" si="20">C102</f>
        <v>11188</v>
      </c>
      <c r="D101" s="147">
        <f t="shared" si="20"/>
        <v>11188</v>
      </c>
      <c r="E101" s="147">
        <f t="shared" si="20"/>
        <v>0</v>
      </c>
      <c r="F101" s="147">
        <f t="shared" si="20"/>
        <v>0</v>
      </c>
      <c r="G101" s="147">
        <f t="shared" si="20"/>
        <v>0</v>
      </c>
      <c r="H101" s="147">
        <f t="shared" si="20"/>
        <v>0</v>
      </c>
      <c r="I101" s="147">
        <f t="shared" si="20"/>
        <v>0</v>
      </c>
      <c r="J101" s="147">
        <f t="shared" si="20"/>
        <v>0</v>
      </c>
      <c r="K101" s="147">
        <f t="shared" si="20"/>
        <v>0</v>
      </c>
      <c r="L101" s="147">
        <f t="shared" si="20"/>
        <v>11188</v>
      </c>
      <c r="M101" s="147">
        <f t="shared" si="20"/>
        <v>11188</v>
      </c>
      <c r="N101" s="147">
        <f t="shared" si="20"/>
        <v>0</v>
      </c>
      <c r="O101" s="147">
        <f t="shared" si="20"/>
        <v>0</v>
      </c>
      <c r="P101" s="147">
        <f t="shared" si="20"/>
        <v>0</v>
      </c>
      <c r="Q101" s="147">
        <f t="shared" si="20"/>
        <v>0</v>
      </c>
      <c r="R101" s="147">
        <f t="shared" si="20"/>
        <v>0</v>
      </c>
      <c r="S101" s="147">
        <f t="shared" si="20"/>
        <v>0</v>
      </c>
      <c r="T101" s="147">
        <f t="shared" si="20"/>
        <v>0</v>
      </c>
      <c r="U101" s="147">
        <f t="shared" si="20"/>
        <v>11188</v>
      </c>
      <c r="V101" s="147">
        <f t="shared" si="20"/>
        <v>11188</v>
      </c>
      <c r="W101" s="147">
        <f t="shared" si="20"/>
        <v>0</v>
      </c>
      <c r="X101" s="147">
        <f t="shared" si="20"/>
        <v>0</v>
      </c>
      <c r="Y101" s="147">
        <f t="shared" si="20"/>
        <v>0</v>
      </c>
      <c r="Z101" s="147">
        <f t="shared" si="20"/>
        <v>0</v>
      </c>
      <c r="AA101" s="147">
        <f t="shared" si="20"/>
        <v>0</v>
      </c>
      <c r="AB101" s="147">
        <f t="shared" si="20"/>
        <v>0</v>
      </c>
      <c r="AC101" s="147">
        <f t="shared" si="20"/>
        <v>0</v>
      </c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</row>
    <row r="102" spans="1:39" s="69" customFormat="1" x14ac:dyDescent="0.2">
      <c r="A102" s="155">
        <v>32</v>
      </c>
      <c r="B102" s="156" t="s">
        <v>25</v>
      </c>
      <c r="C102" s="148">
        <f t="shared" ref="C102:K102" si="21">SUM(C103:C128)</f>
        <v>11188</v>
      </c>
      <c r="D102" s="148">
        <f t="shared" si="21"/>
        <v>11188</v>
      </c>
      <c r="E102" s="148">
        <f t="shared" si="21"/>
        <v>0</v>
      </c>
      <c r="F102" s="148">
        <f t="shared" si="21"/>
        <v>0</v>
      </c>
      <c r="G102" s="148">
        <f t="shared" si="21"/>
        <v>0</v>
      </c>
      <c r="H102" s="148">
        <f t="shared" si="21"/>
        <v>0</v>
      </c>
      <c r="I102" s="148">
        <f t="shared" si="21"/>
        <v>0</v>
      </c>
      <c r="J102" s="148">
        <f t="shared" si="21"/>
        <v>0</v>
      </c>
      <c r="K102" s="148">
        <f t="shared" si="21"/>
        <v>0</v>
      </c>
      <c r="L102" s="148">
        <f t="shared" ref="L102:AC102" si="22">SUM(L103:L128)</f>
        <v>11188</v>
      </c>
      <c r="M102" s="148">
        <f t="shared" si="22"/>
        <v>11188</v>
      </c>
      <c r="N102" s="148">
        <f t="shared" si="22"/>
        <v>0</v>
      </c>
      <c r="O102" s="148">
        <f t="shared" si="22"/>
        <v>0</v>
      </c>
      <c r="P102" s="148">
        <f t="shared" si="22"/>
        <v>0</v>
      </c>
      <c r="Q102" s="148">
        <f t="shared" si="22"/>
        <v>0</v>
      </c>
      <c r="R102" s="148">
        <f t="shared" si="22"/>
        <v>0</v>
      </c>
      <c r="S102" s="148">
        <f t="shared" si="22"/>
        <v>0</v>
      </c>
      <c r="T102" s="148">
        <f t="shared" si="22"/>
        <v>0</v>
      </c>
      <c r="U102" s="148">
        <f t="shared" si="22"/>
        <v>11188</v>
      </c>
      <c r="V102" s="148">
        <f t="shared" si="22"/>
        <v>11188</v>
      </c>
      <c r="W102" s="148">
        <f t="shared" si="22"/>
        <v>0</v>
      </c>
      <c r="X102" s="148">
        <f t="shared" si="22"/>
        <v>0</v>
      </c>
      <c r="Y102" s="148">
        <f t="shared" si="22"/>
        <v>0</v>
      </c>
      <c r="Z102" s="148">
        <f t="shared" si="22"/>
        <v>0</v>
      </c>
      <c r="AA102" s="148">
        <f t="shared" si="22"/>
        <v>0</v>
      </c>
      <c r="AB102" s="148">
        <f t="shared" si="22"/>
        <v>0</v>
      </c>
      <c r="AC102" s="148">
        <f t="shared" si="22"/>
        <v>0</v>
      </c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</row>
    <row r="103" spans="1:39" s="4" customFormat="1" x14ac:dyDescent="0.2">
      <c r="A103" s="159">
        <v>3211</v>
      </c>
      <c r="B103" s="160" t="s">
        <v>68</v>
      </c>
      <c r="C103" s="147">
        <f>SUM(D103:K103)</f>
        <v>0</v>
      </c>
      <c r="D103" s="147"/>
      <c r="E103" s="147"/>
      <c r="F103" s="147"/>
      <c r="G103" s="147"/>
      <c r="H103" s="148"/>
      <c r="I103" s="147"/>
      <c r="J103" s="147"/>
      <c r="K103" s="147"/>
      <c r="L103" s="147">
        <f>SUM(M103:T103)</f>
        <v>0</v>
      </c>
      <c r="M103" s="147"/>
      <c r="N103" s="147"/>
      <c r="O103" s="147"/>
      <c r="P103" s="147"/>
      <c r="Q103" s="148"/>
      <c r="R103" s="147"/>
      <c r="S103" s="147"/>
      <c r="T103" s="147"/>
      <c r="U103" s="147">
        <f>SUM(V103:AC103)</f>
        <v>0</v>
      </c>
      <c r="V103" s="147"/>
      <c r="W103" s="147"/>
      <c r="X103" s="147"/>
      <c r="Y103" s="147"/>
      <c r="Z103" s="148"/>
      <c r="AA103" s="147"/>
      <c r="AB103" s="147"/>
      <c r="AC103" s="147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</row>
    <row r="104" spans="1:39" s="4" customFormat="1" ht="24" x14ac:dyDescent="0.2">
      <c r="A104" s="159">
        <v>3212</v>
      </c>
      <c r="B104" s="160" t="s">
        <v>70</v>
      </c>
      <c r="C104" s="144">
        <f t="shared" ref="C104:C128" si="23">SUM(D104:K104)</f>
        <v>0</v>
      </c>
      <c r="D104" s="147"/>
      <c r="E104" s="147"/>
      <c r="F104" s="147"/>
      <c r="G104" s="147"/>
      <c r="H104" s="148"/>
      <c r="I104" s="147"/>
      <c r="J104" s="147"/>
      <c r="K104" s="147"/>
      <c r="L104" s="144">
        <f t="shared" ref="L104:L128" si="24">SUM(M104:T104)</f>
        <v>0</v>
      </c>
      <c r="M104" s="147"/>
      <c r="N104" s="147"/>
      <c r="O104" s="147"/>
      <c r="P104" s="147"/>
      <c r="Q104" s="148"/>
      <c r="R104" s="147"/>
      <c r="S104" s="147"/>
      <c r="T104" s="147"/>
      <c r="U104" s="144">
        <f t="shared" ref="U104:U128" si="25">SUM(V104:AC104)</f>
        <v>0</v>
      </c>
      <c r="V104" s="147"/>
      <c r="W104" s="147"/>
      <c r="X104" s="147"/>
      <c r="Y104" s="147"/>
      <c r="Z104" s="148"/>
      <c r="AA104" s="147"/>
      <c r="AB104" s="147"/>
      <c r="AC104" s="147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</row>
    <row r="105" spans="1:39" s="4" customFormat="1" x14ac:dyDescent="0.2">
      <c r="A105" s="159">
        <v>3213</v>
      </c>
      <c r="B105" s="160" t="s">
        <v>72</v>
      </c>
      <c r="C105" s="144">
        <f t="shared" si="23"/>
        <v>0</v>
      </c>
      <c r="D105" s="147"/>
      <c r="E105" s="147"/>
      <c r="F105" s="147"/>
      <c r="G105" s="147"/>
      <c r="H105" s="148"/>
      <c r="I105" s="147"/>
      <c r="J105" s="147"/>
      <c r="K105" s="147"/>
      <c r="L105" s="144">
        <f t="shared" si="24"/>
        <v>0</v>
      </c>
      <c r="M105" s="147"/>
      <c r="N105" s="147"/>
      <c r="O105" s="147"/>
      <c r="P105" s="147"/>
      <c r="Q105" s="148"/>
      <c r="R105" s="147"/>
      <c r="S105" s="147"/>
      <c r="T105" s="147"/>
      <c r="U105" s="144">
        <f t="shared" si="25"/>
        <v>0</v>
      </c>
      <c r="V105" s="147"/>
      <c r="W105" s="147"/>
      <c r="X105" s="147"/>
      <c r="Y105" s="147"/>
      <c r="Z105" s="148"/>
      <c r="AA105" s="147"/>
      <c r="AB105" s="147"/>
      <c r="AC105" s="147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</row>
    <row r="106" spans="1:39" s="4" customFormat="1" x14ac:dyDescent="0.2">
      <c r="A106" s="159">
        <v>3214</v>
      </c>
      <c r="B106" s="160" t="s">
        <v>74</v>
      </c>
      <c r="C106" s="144">
        <f t="shared" si="23"/>
        <v>0</v>
      </c>
      <c r="D106" s="147"/>
      <c r="E106" s="147"/>
      <c r="F106" s="147"/>
      <c r="G106" s="147"/>
      <c r="H106" s="148"/>
      <c r="I106" s="147"/>
      <c r="J106" s="147"/>
      <c r="K106" s="147"/>
      <c r="L106" s="144">
        <f t="shared" si="24"/>
        <v>0</v>
      </c>
      <c r="M106" s="147"/>
      <c r="N106" s="147"/>
      <c r="O106" s="147"/>
      <c r="P106" s="147"/>
      <c r="Q106" s="148"/>
      <c r="R106" s="147"/>
      <c r="S106" s="147"/>
      <c r="T106" s="147"/>
      <c r="U106" s="144">
        <f t="shared" si="25"/>
        <v>0</v>
      </c>
      <c r="V106" s="147"/>
      <c r="W106" s="147"/>
      <c r="X106" s="147"/>
      <c r="Y106" s="147"/>
      <c r="Z106" s="148"/>
      <c r="AA106" s="147"/>
      <c r="AB106" s="147"/>
      <c r="AC106" s="147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</row>
    <row r="107" spans="1:39" s="4" customFormat="1" ht="24" x14ac:dyDescent="0.2">
      <c r="A107" s="159">
        <v>3221</v>
      </c>
      <c r="B107" s="160" t="s">
        <v>48</v>
      </c>
      <c r="C107" s="144">
        <f t="shared" si="23"/>
        <v>2435</v>
      </c>
      <c r="D107" s="144">
        <v>2435</v>
      </c>
      <c r="E107" s="147"/>
      <c r="F107" s="147"/>
      <c r="G107" s="147"/>
      <c r="H107" s="148"/>
      <c r="I107" s="147"/>
      <c r="J107" s="147"/>
      <c r="K107" s="147"/>
      <c r="L107" s="144">
        <f t="shared" si="24"/>
        <v>2435</v>
      </c>
      <c r="M107" s="144">
        <v>2435</v>
      </c>
      <c r="N107" s="147"/>
      <c r="O107" s="147"/>
      <c r="P107" s="147"/>
      <c r="Q107" s="148"/>
      <c r="R107" s="147"/>
      <c r="S107" s="147"/>
      <c r="T107" s="147"/>
      <c r="U107" s="144">
        <f t="shared" si="25"/>
        <v>2435</v>
      </c>
      <c r="V107" s="144">
        <v>2435</v>
      </c>
      <c r="W107" s="147"/>
      <c r="X107" s="147"/>
      <c r="Y107" s="147"/>
      <c r="Z107" s="148"/>
      <c r="AA107" s="147"/>
      <c r="AB107" s="147"/>
      <c r="AC107" s="147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</row>
    <row r="108" spans="1:39" s="4" customFormat="1" x14ac:dyDescent="0.2">
      <c r="A108" s="159">
        <v>3222</v>
      </c>
      <c r="B108" s="160" t="s">
        <v>49</v>
      </c>
      <c r="C108" s="144">
        <f t="shared" si="23"/>
        <v>2133</v>
      </c>
      <c r="D108" s="144">
        <v>2133</v>
      </c>
      <c r="E108" s="147"/>
      <c r="F108" s="147"/>
      <c r="G108" s="147"/>
      <c r="H108" s="148"/>
      <c r="I108" s="147"/>
      <c r="J108" s="147"/>
      <c r="K108" s="147"/>
      <c r="L108" s="144">
        <f t="shared" si="24"/>
        <v>2133</v>
      </c>
      <c r="M108" s="144">
        <v>2133</v>
      </c>
      <c r="N108" s="147"/>
      <c r="O108" s="147"/>
      <c r="P108" s="147"/>
      <c r="Q108" s="148"/>
      <c r="R108" s="147"/>
      <c r="S108" s="147"/>
      <c r="T108" s="147"/>
      <c r="U108" s="144">
        <f t="shared" si="25"/>
        <v>2133</v>
      </c>
      <c r="V108" s="144">
        <v>2133</v>
      </c>
      <c r="W108" s="147"/>
      <c r="X108" s="147"/>
      <c r="Y108" s="147"/>
      <c r="Z108" s="148"/>
      <c r="AA108" s="147"/>
      <c r="AB108" s="147"/>
      <c r="AC108" s="147"/>
      <c r="AD108" s="149"/>
      <c r="AE108" s="149"/>
      <c r="AF108" s="149"/>
      <c r="AG108" s="149"/>
      <c r="AH108" s="149"/>
      <c r="AI108" s="149"/>
      <c r="AJ108" s="149"/>
      <c r="AK108" s="149"/>
      <c r="AL108" s="149"/>
      <c r="AM108" s="149"/>
    </row>
    <row r="109" spans="1:39" s="4" customFormat="1" x14ac:dyDescent="0.2">
      <c r="A109" s="159">
        <v>3223</v>
      </c>
      <c r="B109" s="160" t="s">
        <v>79</v>
      </c>
      <c r="C109" s="144">
        <f t="shared" si="23"/>
        <v>0</v>
      </c>
      <c r="D109" s="147"/>
      <c r="E109" s="147"/>
      <c r="F109" s="147"/>
      <c r="G109" s="147"/>
      <c r="H109" s="148"/>
      <c r="I109" s="147"/>
      <c r="J109" s="147"/>
      <c r="K109" s="147"/>
      <c r="L109" s="144">
        <f t="shared" si="24"/>
        <v>0</v>
      </c>
      <c r="M109" s="147"/>
      <c r="N109" s="147"/>
      <c r="O109" s="147"/>
      <c r="P109" s="147"/>
      <c r="Q109" s="148"/>
      <c r="R109" s="147"/>
      <c r="S109" s="147"/>
      <c r="T109" s="147"/>
      <c r="U109" s="144">
        <f t="shared" si="25"/>
        <v>0</v>
      </c>
      <c r="V109" s="147"/>
      <c r="W109" s="147"/>
      <c r="X109" s="147"/>
      <c r="Y109" s="147"/>
      <c r="Z109" s="148"/>
      <c r="AA109" s="147"/>
      <c r="AB109" s="147"/>
      <c r="AC109" s="147"/>
      <c r="AD109" s="149"/>
      <c r="AE109" s="149"/>
      <c r="AF109" s="149"/>
      <c r="AG109" s="149"/>
      <c r="AH109" s="149"/>
      <c r="AI109" s="149"/>
      <c r="AJ109" s="149"/>
      <c r="AK109" s="149"/>
      <c r="AL109" s="149"/>
      <c r="AM109" s="149"/>
    </row>
    <row r="110" spans="1:39" s="4" customFormat="1" ht="24" x14ac:dyDescent="0.2">
      <c r="A110" s="159">
        <v>3224</v>
      </c>
      <c r="B110" s="160" t="s">
        <v>81</v>
      </c>
      <c r="C110" s="144">
        <f t="shared" si="23"/>
        <v>0</v>
      </c>
      <c r="D110" s="147"/>
      <c r="E110" s="147"/>
      <c r="F110" s="147"/>
      <c r="G110" s="147"/>
      <c r="H110" s="148"/>
      <c r="I110" s="147"/>
      <c r="J110" s="147"/>
      <c r="K110" s="147"/>
      <c r="L110" s="144">
        <f t="shared" si="24"/>
        <v>0</v>
      </c>
      <c r="M110" s="147"/>
      <c r="N110" s="147"/>
      <c r="O110" s="147"/>
      <c r="P110" s="147"/>
      <c r="Q110" s="148"/>
      <c r="R110" s="147"/>
      <c r="S110" s="147"/>
      <c r="T110" s="147"/>
      <c r="U110" s="144">
        <f t="shared" si="25"/>
        <v>0</v>
      </c>
      <c r="V110" s="147"/>
      <c r="W110" s="147"/>
      <c r="X110" s="147"/>
      <c r="Y110" s="147"/>
      <c r="Z110" s="148"/>
      <c r="AA110" s="147"/>
      <c r="AB110" s="147"/>
      <c r="AC110" s="147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49"/>
    </row>
    <row r="111" spans="1:39" x14ac:dyDescent="0.2">
      <c r="A111" s="159">
        <v>3225</v>
      </c>
      <c r="B111" s="160" t="s">
        <v>83</v>
      </c>
      <c r="C111" s="144">
        <f t="shared" si="23"/>
        <v>0</v>
      </c>
      <c r="D111" s="144"/>
      <c r="E111" s="144"/>
      <c r="F111" s="144"/>
      <c r="G111" s="144"/>
      <c r="H111" s="145"/>
      <c r="I111" s="144"/>
      <c r="J111" s="144"/>
      <c r="K111" s="144"/>
      <c r="L111" s="144">
        <f t="shared" si="24"/>
        <v>0</v>
      </c>
      <c r="M111" s="144"/>
      <c r="N111" s="144"/>
      <c r="O111" s="144"/>
      <c r="P111" s="144"/>
      <c r="Q111" s="145"/>
      <c r="R111" s="144"/>
      <c r="S111" s="144"/>
      <c r="T111" s="144"/>
      <c r="U111" s="144">
        <f t="shared" si="25"/>
        <v>0</v>
      </c>
      <c r="V111" s="144"/>
      <c r="W111" s="144"/>
      <c r="X111" s="144"/>
      <c r="Y111" s="144"/>
      <c r="Z111" s="145"/>
      <c r="AA111" s="144"/>
      <c r="AB111" s="144"/>
      <c r="AC111" s="144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</row>
    <row r="112" spans="1:39" x14ac:dyDescent="0.2">
      <c r="A112" s="159">
        <v>3227</v>
      </c>
      <c r="B112" s="160" t="s">
        <v>85</v>
      </c>
      <c r="C112" s="144">
        <f t="shared" si="23"/>
        <v>0</v>
      </c>
      <c r="D112" s="144"/>
      <c r="E112" s="144"/>
      <c r="F112" s="144"/>
      <c r="G112" s="144"/>
      <c r="H112" s="145"/>
      <c r="I112" s="144"/>
      <c r="J112" s="144"/>
      <c r="K112" s="144"/>
      <c r="L112" s="144">
        <f t="shared" si="24"/>
        <v>0</v>
      </c>
      <c r="M112" s="144"/>
      <c r="N112" s="144"/>
      <c r="O112" s="144"/>
      <c r="P112" s="144"/>
      <c r="Q112" s="145"/>
      <c r="R112" s="144"/>
      <c r="S112" s="144"/>
      <c r="T112" s="144"/>
      <c r="U112" s="144">
        <f t="shared" si="25"/>
        <v>0</v>
      </c>
      <c r="V112" s="144"/>
      <c r="W112" s="144"/>
      <c r="X112" s="144"/>
      <c r="Y112" s="144"/>
      <c r="Z112" s="145"/>
      <c r="AA112" s="144"/>
      <c r="AB112" s="144"/>
      <c r="AC112" s="144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</row>
    <row r="113" spans="1:39" s="4" customFormat="1" x14ac:dyDescent="0.2">
      <c r="A113" s="159">
        <v>3231</v>
      </c>
      <c r="B113" s="160" t="s">
        <v>88</v>
      </c>
      <c r="C113" s="144">
        <f t="shared" si="23"/>
        <v>0</v>
      </c>
      <c r="D113" s="147"/>
      <c r="E113" s="147"/>
      <c r="F113" s="147"/>
      <c r="G113" s="147"/>
      <c r="H113" s="148"/>
      <c r="I113" s="147"/>
      <c r="J113" s="147"/>
      <c r="K113" s="147"/>
      <c r="L113" s="144">
        <f t="shared" si="24"/>
        <v>0</v>
      </c>
      <c r="M113" s="147"/>
      <c r="N113" s="147"/>
      <c r="O113" s="147"/>
      <c r="P113" s="147"/>
      <c r="Q113" s="148"/>
      <c r="R113" s="147"/>
      <c r="S113" s="147"/>
      <c r="T113" s="147"/>
      <c r="U113" s="144">
        <f t="shared" si="25"/>
        <v>0</v>
      </c>
      <c r="V113" s="147"/>
      <c r="W113" s="147"/>
      <c r="X113" s="147"/>
      <c r="Y113" s="147"/>
      <c r="Z113" s="148"/>
      <c r="AA113" s="147"/>
      <c r="AB113" s="147"/>
      <c r="AC113" s="147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</row>
    <row r="114" spans="1:39" s="4" customFormat="1" ht="24" x14ac:dyDescent="0.2">
      <c r="A114" s="159">
        <v>3232</v>
      </c>
      <c r="B114" s="160" t="s">
        <v>52</v>
      </c>
      <c r="C114" s="144">
        <f t="shared" si="23"/>
        <v>0</v>
      </c>
      <c r="D114" s="147"/>
      <c r="E114" s="147"/>
      <c r="F114" s="147"/>
      <c r="G114" s="147"/>
      <c r="H114" s="148"/>
      <c r="I114" s="147"/>
      <c r="J114" s="147"/>
      <c r="K114" s="147"/>
      <c r="L114" s="144">
        <f t="shared" si="24"/>
        <v>0</v>
      </c>
      <c r="M114" s="147"/>
      <c r="N114" s="147"/>
      <c r="O114" s="147"/>
      <c r="P114" s="147"/>
      <c r="Q114" s="148"/>
      <c r="R114" s="147"/>
      <c r="S114" s="147"/>
      <c r="T114" s="147"/>
      <c r="U114" s="144">
        <f t="shared" si="25"/>
        <v>0</v>
      </c>
      <c r="V114" s="147"/>
      <c r="W114" s="147"/>
      <c r="X114" s="147"/>
      <c r="Y114" s="147"/>
      <c r="Z114" s="148"/>
      <c r="AA114" s="147"/>
      <c r="AB114" s="147"/>
      <c r="AC114" s="147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</row>
    <row r="115" spans="1:39" s="4" customFormat="1" x14ac:dyDescent="0.2">
      <c r="A115" s="159">
        <v>3233</v>
      </c>
      <c r="B115" s="160" t="s">
        <v>91</v>
      </c>
      <c r="C115" s="144">
        <f t="shared" si="23"/>
        <v>0</v>
      </c>
      <c r="D115" s="147"/>
      <c r="E115" s="147"/>
      <c r="F115" s="147"/>
      <c r="G115" s="147"/>
      <c r="H115" s="148"/>
      <c r="I115" s="147"/>
      <c r="J115" s="147"/>
      <c r="K115" s="147"/>
      <c r="L115" s="144">
        <f t="shared" si="24"/>
        <v>0</v>
      </c>
      <c r="M115" s="147"/>
      <c r="N115" s="147"/>
      <c r="O115" s="147"/>
      <c r="P115" s="147"/>
      <c r="Q115" s="148"/>
      <c r="R115" s="147"/>
      <c r="S115" s="147"/>
      <c r="T115" s="147"/>
      <c r="U115" s="144">
        <f t="shared" si="25"/>
        <v>0</v>
      </c>
      <c r="V115" s="147"/>
      <c r="W115" s="147"/>
      <c r="X115" s="147"/>
      <c r="Y115" s="147"/>
      <c r="Z115" s="148"/>
      <c r="AA115" s="147"/>
      <c r="AB115" s="147"/>
      <c r="AC115" s="147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</row>
    <row r="116" spans="1:39" s="4" customFormat="1" x14ac:dyDescent="0.2">
      <c r="A116" s="159">
        <v>3234</v>
      </c>
      <c r="B116" s="160" t="s">
        <v>93</v>
      </c>
      <c r="C116" s="144">
        <f t="shared" si="23"/>
        <v>0</v>
      </c>
      <c r="D116" s="147"/>
      <c r="E116" s="147"/>
      <c r="F116" s="147"/>
      <c r="G116" s="147"/>
      <c r="H116" s="148"/>
      <c r="I116" s="147"/>
      <c r="J116" s="147"/>
      <c r="K116" s="147"/>
      <c r="L116" s="144">
        <f t="shared" si="24"/>
        <v>0</v>
      </c>
      <c r="M116" s="147"/>
      <c r="N116" s="147"/>
      <c r="O116" s="147"/>
      <c r="P116" s="147"/>
      <c r="Q116" s="148"/>
      <c r="R116" s="147"/>
      <c r="S116" s="147"/>
      <c r="T116" s="147"/>
      <c r="U116" s="144">
        <f t="shared" si="25"/>
        <v>0</v>
      </c>
      <c r="V116" s="147"/>
      <c r="W116" s="147"/>
      <c r="X116" s="147"/>
      <c r="Y116" s="147"/>
      <c r="Z116" s="148"/>
      <c r="AA116" s="147"/>
      <c r="AB116" s="147"/>
      <c r="AC116" s="147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</row>
    <row r="117" spans="1:39" s="4" customFormat="1" x14ac:dyDescent="0.2">
      <c r="A117" s="159">
        <v>3235</v>
      </c>
      <c r="B117" s="160" t="s">
        <v>95</v>
      </c>
      <c r="C117" s="144">
        <f t="shared" si="23"/>
        <v>0</v>
      </c>
      <c r="D117" s="147"/>
      <c r="E117" s="147"/>
      <c r="F117" s="147"/>
      <c r="G117" s="147"/>
      <c r="H117" s="148"/>
      <c r="I117" s="147"/>
      <c r="J117" s="147"/>
      <c r="K117" s="147"/>
      <c r="L117" s="144">
        <f t="shared" si="24"/>
        <v>0</v>
      </c>
      <c r="M117" s="147"/>
      <c r="N117" s="147"/>
      <c r="O117" s="147"/>
      <c r="P117" s="147"/>
      <c r="Q117" s="148"/>
      <c r="R117" s="147"/>
      <c r="S117" s="147"/>
      <c r="T117" s="147"/>
      <c r="U117" s="144">
        <f t="shared" si="25"/>
        <v>0</v>
      </c>
      <c r="V117" s="147"/>
      <c r="W117" s="147"/>
      <c r="X117" s="147"/>
      <c r="Y117" s="147"/>
      <c r="Z117" s="148"/>
      <c r="AA117" s="147"/>
      <c r="AB117" s="147"/>
      <c r="AC117" s="147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</row>
    <row r="118" spans="1:39" s="4" customFormat="1" x14ac:dyDescent="0.2">
      <c r="A118" s="159">
        <v>3236</v>
      </c>
      <c r="B118" s="160" t="s">
        <v>97</v>
      </c>
      <c r="C118" s="144">
        <f t="shared" si="23"/>
        <v>0</v>
      </c>
      <c r="D118" s="147"/>
      <c r="E118" s="147"/>
      <c r="F118" s="147"/>
      <c r="G118" s="147"/>
      <c r="H118" s="148"/>
      <c r="I118" s="147"/>
      <c r="J118" s="147"/>
      <c r="K118" s="147"/>
      <c r="L118" s="144">
        <f t="shared" si="24"/>
        <v>0</v>
      </c>
      <c r="M118" s="147"/>
      <c r="N118" s="147"/>
      <c r="O118" s="147"/>
      <c r="P118" s="147"/>
      <c r="Q118" s="148"/>
      <c r="R118" s="147"/>
      <c r="S118" s="147"/>
      <c r="T118" s="147"/>
      <c r="U118" s="144">
        <f t="shared" si="25"/>
        <v>0</v>
      </c>
      <c r="V118" s="147"/>
      <c r="W118" s="147"/>
      <c r="X118" s="147"/>
      <c r="Y118" s="147"/>
      <c r="Z118" s="148"/>
      <c r="AA118" s="147"/>
      <c r="AB118" s="147"/>
      <c r="AC118" s="147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</row>
    <row r="119" spans="1:39" s="4" customFormat="1" x14ac:dyDescent="0.2">
      <c r="A119" s="159">
        <v>3237</v>
      </c>
      <c r="B119" s="160" t="s">
        <v>99</v>
      </c>
      <c r="C119" s="144">
        <f t="shared" si="23"/>
        <v>0</v>
      </c>
      <c r="D119" s="147"/>
      <c r="E119" s="147"/>
      <c r="F119" s="147"/>
      <c r="G119" s="147"/>
      <c r="H119" s="148"/>
      <c r="I119" s="147"/>
      <c r="J119" s="147"/>
      <c r="K119" s="147"/>
      <c r="L119" s="144">
        <f t="shared" si="24"/>
        <v>0</v>
      </c>
      <c r="M119" s="147"/>
      <c r="N119" s="147"/>
      <c r="O119" s="147"/>
      <c r="P119" s="147"/>
      <c r="Q119" s="148"/>
      <c r="R119" s="147"/>
      <c r="S119" s="147"/>
      <c r="T119" s="147"/>
      <c r="U119" s="144">
        <f t="shared" si="25"/>
        <v>0</v>
      </c>
      <c r="V119" s="147"/>
      <c r="W119" s="147"/>
      <c r="X119" s="147"/>
      <c r="Y119" s="147"/>
      <c r="Z119" s="148"/>
      <c r="AA119" s="147"/>
      <c r="AB119" s="147"/>
      <c r="AC119" s="147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</row>
    <row r="120" spans="1:39" s="4" customFormat="1" x14ac:dyDescent="0.2">
      <c r="A120" s="159">
        <v>3238</v>
      </c>
      <c r="B120" s="160" t="s">
        <v>101</v>
      </c>
      <c r="C120" s="144">
        <f t="shared" si="23"/>
        <v>0</v>
      </c>
      <c r="D120" s="147"/>
      <c r="E120" s="147"/>
      <c r="F120" s="147"/>
      <c r="G120" s="147"/>
      <c r="H120" s="148"/>
      <c r="I120" s="147"/>
      <c r="J120" s="147"/>
      <c r="K120" s="147"/>
      <c r="L120" s="144">
        <f t="shared" si="24"/>
        <v>0</v>
      </c>
      <c r="M120" s="147"/>
      <c r="N120" s="147"/>
      <c r="O120" s="147"/>
      <c r="P120" s="147"/>
      <c r="Q120" s="148"/>
      <c r="R120" s="147"/>
      <c r="S120" s="147"/>
      <c r="T120" s="147"/>
      <c r="U120" s="144">
        <f t="shared" si="25"/>
        <v>0</v>
      </c>
      <c r="V120" s="147"/>
      <c r="W120" s="147"/>
      <c r="X120" s="147"/>
      <c r="Y120" s="147"/>
      <c r="Z120" s="148"/>
      <c r="AA120" s="147"/>
      <c r="AB120" s="147"/>
      <c r="AC120" s="147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</row>
    <row r="121" spans="1:39" x14ac:dyDescent="0.2">
      <c r="A121" s="159">
        <v>3239</v>
      </c>
      <c r="B121" s="160" t="s">
        <v>103</v>
      </c>
      <c r="C121" s="144">
        <f t="shared" si="23"/>
        <v>2000</v>
      </c>
      <c r="D121" s="144">
        <v>2000</v>
      </c>
      <c r="E121" s="144"/>
      <c r="F121" s="144"/>
      <c r="G121" s="144"/>
      <c r="H121" s="145"/>
      <c r="I121" s="144"/>
      <c r="J121" s="144"/>
      <c r="K121" s="144"/>
      <c r="L121" s="144">
        <f t="shared" si="24"/>
        <v>2000</v>
      </c>
      <c r="M121" s="144">
        <v>2000</v>
      </c>
      <c r="N121" s="144"/>
      <c r="O121" s="144"/>
      <c r="P121" s="144"/>
      <c r="Q121" s="145"/>
      <c r="R121" s="144"/>
      <c r="S121" s="144"/>
      <c r="T121" s="144"/>
      <c r="U121" s="144">
        <f t="shared" si="25"/>
        <v>2000</v>
      </c>
      <c r="V121" s="144">
        <v>2000</v>
      </c>
      <c r="W121" s="144"/>
      <c r="X121" s="144"/>
      <c r="Y121" s="144"/>
      <c r="Z121" s="145"/>
      <c r="AA121" s="144"/>
      <c r="AB121" s="144"/>
      <c r="AC121" s="144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</row>
    <row r="122" spans="1:39" s="4" customFormat="1" ht="24" x14ac:dyDescent="0.2">
      <c r="A122" s="159">
        <v>3241</v>
      </c>
      <c r="B122" s="160" t="s">
        <v>105</v>
      </c>
      <c r="C122" s="144">
        <f t="shared" si="23"/>
        <v>0</v>
      </c>
      <c r="D122" s="147"/>
      <c r="E122" s="147"/>
      <c r="F122" s="147"/>
      <c r="G122" s="147"/>
      <c r="H122" s="148"/>
      <c r="I122" s="147"/>
      <c r="J122" s="147"/>
      <c r="K122" s="147"/>
      <c r="L122" s="144">
        <f t="shared" si="24"/>
        <v>0</v>
      </c>
      <c r="M122" s="147"/>
      <c r="N122" s="147"/>
      <c r="O122" s="147"/>
      <c r="P122" s="147"/>
      <c r="Q122" s="148"/>
      <c r="R122" s="147"/>
      <c r="S122" s="147"/>
      <c r="T122" s="147"/>
      <c r="U122" s="144">
        <f t="shared" si="25"/>
        <v>0</v>
      </c>
      <c r="V122" s="147"/>
      <c r="W122" s="147"/>
      <c r="X122" s="147"/>
      <c r="Y122" s="147"/>
      <c r="Z122" s="148"/>
      <c r="AA122" s="147"/>
      <c r="AB122" s="147"/>
      <c r="AC122" s="147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</row>
    <row r="123" spans="1:39" s="4" customFormat="1" x14ac:dyDescent="0.2">
      <c r="A123" s="159">
        <v>3291</v>
      </c>
      <c r="B123" s="161" t="s">
        <v>109</v>
      </c>
      <c r="C123" s="144">
        <f t="shared" si="23"/>
        <v>4620</v>
      </c>
      <c r="D123" s="144">
        <v>4620</v>
      </c>
      <c r="E123" s="147"/>
      <c r="F123" s="147"/>
      <c r="G123" s="147"/>
      <c r="H123" s="148"/>
      <c r="I123" s="147"/>
      <c r="J123" s="147"/>
      <c r="K123" s="147"/>
      <c r="L123" s="144">
        <f t="shared" si="24"/>
        <v>4620</v>
      </c>
      <c r="M123" s="144">
        <v>4620</v>
      </c>
      <c r="N123" s="147"/>
      <c r="O123" s="147"/>
      <c r="P123" s="147"/>
      <c r="Q123" s="148"/>
      <c r="R123" s="147"/>
      <c r="S123" s="147"/>
      <c r="T123" s="147"/>
      <c r="U123" s="144">
        <f t="shared" si="25"/>
        <v>4620</v>
      </c>
      <c r="V123" s="144">
        <v>4620</v>
      </c>
      <c r="W123" s="147"/>
      <c r="X123" s="147"/>
      <c r="Y123" s="147"/>
      <c r="Z123" s="148"/>
      <c r="AA123" s="147"/>
      <c r="AB123" s="147"/>
      <c r="AC123" s="147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</row>
    <row r="124" spans="1:39" s="4" customFormat="1" x14ac:dyDescent="0.2">
      <c r="A124" s="159">
        <v>3292</v>
      </c>
      <c r="B124" s="160" t="s">
        <v>111</v>
      </c>
      <c r="C124" s="144">
        <f t="shared" si="23"/>
        <v>0</v>
      </c>
      <c r="D124" s="147"/>
      <c r="E124" s="147"/>
      <c r="F124" s="147"/>
      <c r="G124" s="147"/>
      <c r="H124" s="148"/>
      <c r="I124" s="147"/>
      <c r="J124" s="147"/>
      <c r="K124" s="147"/>
      <c r="L124" s="144">
        <f t="shared" si="24"/>
        <v>0</v>
      </c>
      <c r="M124" s="147"/>
      <c r="N124" s="147"/>
      <c r="O124" s="147"/>
      <c r="P124" s="147"/>
      <c r="Q124" s="148"/>
      <c r="R124" s="147"/>
      <c r="S124" s="147"/>
      <c r="T124" s="147"/>
      <c r="U124" s="144">
        <f t="shared" si="25"/>
        <v>0</v>
      </c>
      <c r="V124" s="147"/>
      <c r="W124" s="147"/>
      <c r="X124" s="147"/>
      <c r="Y124" s="147"/>
      <c r="Z124" s="148"/>
      <c r="AA124" s="147"/>
      <c r="AB124" s="147"/>
      <c r="AC124" s="147"/>
      <c r="AD124" s="149"/>
      <c r="AE124" s="149"/>
      <c r="AF124" s="149"/>
      <c r="AG124" s="149"/>
      <c r="AH124" s="149"/>
      <c r="AI124" s="149"/>
      <c r="AJ124" s="149"/>
      <c r="AK124" s="149"/>
      <c r="AL124" s="149"/>
      <c r="AM124" s="149"/>
    </row>
    <row r="125" spans="1:39" s="4" customFormat="1" x14ac:dyDescent="0.2">
      <c r="A125" s="159">
        <v>3293</v>
      </c>
      <c r="B125" s="160" t="s">
        <v>113</v>
      </c>
      <c r="C125" s="144">
        <f t="shared" si="23"/>
        <v>0</v>
      </c>
      <c r="D125" s="147"/>
      <c r="E125" s="147"/>
      <c r="F125" s="147"/>
      <c r="G125" s="147"/>
      <c r="H125" s="148"/>
      <c r="I125" s="147"/>
      <c r="J125" s="147"/>
      <c r="K125" s="147"/>
      <c r="L125" s="144">
        <f t="shared" si="24"/>
        <v>0</v>
      </c>
      <c r="M125" s="147"/>
      <c r="N125" s="147"/>
      <c r="O125" s="147"/>
      <c r="P125" s="147"/>
      <c r="Q125" s="148"/>
      <c r="R125" s="147"/>
      <c r="S125" s="147"/>
      <c r="T125" s="147"/>
      <c r="U125" s="144">
        <f t="shared" si="25"/>
        <v>0</v>
      </c>
      <c r="V125" s="147"/>
      <c r="W125" s="147"/>
      <c r="X125" s="147"/>
      <c r="Y125" s="147"/>
      <c r="Z125" s="148"/>
      <c r="AA125" s="147"/>
      <c r="AB125" s="147"/>
      <c r="AC125" s="147"/>
      <c r="AD125" s="149"/>
      <c r="AE125" s="149"/>
      <c r="AF125" s="149"/>
      <c r="AG125" s="149"/>
      <c r="AH125" s="149"/>
      <c r="AI125" s="149"/>
      <c r="AJ125" s="149"/>
      <c r="AK125" s="149"/>
      <c r="AL125" s="149"/>
      <c r="AM125" s="149"/>
    </row>
    <row r="126" spans="1:39" s="4" customFormat="1" x14ac:dyDescent="0.2">
      <c r="A126" s="159">
        <v>3294</v>
      </c>
      <c r="B126" s="160" t="s">
        <v>357</v>
      </c>
      <c r="C126" s="144">
        <f t="shared" si="23"/>
        <v>0</v>
      </c>
      <c r="D126" s="147"/>
      <c r="E126" s="147"/>
      <c r="F126" s="147"/>
      <c r="G126" s="147"/>
      <c r="H126" s="148"/>
      <c r="I126" s="147"/>
      <c r="J126" s="147"/>
      <c r="K126" s="147"/>
      <c r="L126" s="144">
        <f t="shared" si="24"/>
        <v>0</v>
      </c>
      <c r="M126" s="147"/>
      <c r="N126" s="147"/>
      <c r="O126" s="147"/>
      <c r="P126" s="147"/>
      <c r="Q126" s="148"/>
      <c r="R126" s="147"/>
      <c r="S126" s="147"/>
      <c r="T126" s="147"/>
      <c r="U126" s="144">
        <f t="shared" si="25"/>
        <v>0</v>
      </c>
      <c r="V126" s="147"/>
      <c r="W126" s="147"/>
      <c r="X126" s="147"/>
      <c r="Y126" s="147"/>
      <c r="Z126" s="148"/>
      <c r="AA126" s="147"/>
      <c r="AB126" s="147"/>
      <c r="AC126" s="147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</row>
    <row r="127" spans="1:39" s="4" customFormat="1" x14ac:dyDescent="0.2">
      <c r="A127" s="159">
        <v>3295</v>
      </c>
      <c r="B127" s="160" t="s">
        <v>117</v>
      </c>
      <c r="C127" s="144">
        <f t="shared" si="23"/>
        <v>0</v>
      </c>
      <c r="D127" s="147"/>
      <c r="E127" s="147"/>
      <c r="F127" s="147"/>
      <c r="G127" s="147"/>
      <c r="H127" s="148"/>
      <c r="I127" s="147"/>
      <c r="J127" s="147"/>
      <c r="K127" s="147"/>
      <c r="L127" s="144">
        <f t="shared" si="24"/>
        <v>0</v>
      </c>
      <c r="M127" s="147"/>
      <c r="N127" s="147"/>
      <c r="O127" s="147"/>
      <c r="P127" s="147"/>
      <c r="Q127" s="148"/>
      <c r="R127" s="147"/>
      <c r="S127" s="147"/>
      <c r="T127" s="147"/>
      <c r="U127" s="144">
        <f t="shared" si="25"/>
        <v>0</v>
      </c>
      <c r="V127" s="147"/>
      <c r="W127" s="147"/>
      <c r="X127" s="147"/>
      <c r="Y127" s="147"/>
      <c r="Z127" s="148"/>
      <c r="AA127" s="147"/>
      <c r="AB127" s="147"/>
      <c r="AC127" s="147"/>
      <c r="AD127" s="149"/>
      <c r="AE127" s="149"/>
      <c r="AF127" s="149"/>
      <c r="AG127" s="149"/>
      <c r="AH127" s="149"/>
      <c r="AI127" s="149"/>
      <c r="AJ127" s="149"/>
      <c r="AK127" s="149"/>
      <c r="AL127" s="149"/>
      <c r="AM127" s="149"/>
    </row>
    <row r="128" spans="1:39" s="4" customFormat="1" x14ac:dyDescent="0.2">
      <c r="A128" s="159">
        <v>3299</v>
      </c>
      <c r="B128" s="160" t="s">
        <v>358</v>
      </c>
      <c r="C128" s="144">
        <f t="shared" si="23"/>
        <v>0</v>
      </c>
      <c r="D128" s="147"/>
      <c r="E128" s="147"/>
      <c r="F128" s="147"/>
      <c r="G128" s="147"/>
      <c r="H128" s="148"/>
      <c r="I128" s="147"/>
      <c r="J128" s="147"/>
      <c r="K128" s="147"/>
      <c r="L128" s="144">
        <f t="shared" si="24"/>
        <v>0</v>
      </c>
      <c r="M128" s="147"/>
      <c r="N128" s="147"/>
      <c r="O128" s="147"/>
      <c r="P128" s="147"/>
      <c r="Q128" s="148"/>
      <c r="R128" s="147"/>
      <c r="S128" s="147"/>
      <c r="T128" s="147"/>
      <c r="U128" s="144">
        <f t="shared" si="25"/>
        <v>0</v>
      </c>
      <c r="V128" s="147"/>
      <c r="W128" s="147"/>
      <c r="X128" s="147"/>
      <c r="Y128" s="147"/>
      <c r="Z128" s="148"/>
      <c r="AA128" s="147"/>
      <c r="AB128" s="147"/>
      <c r="AC128" s="147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</row>
    <row r="129" spans="1:39" x14ac:dyDescent="0.2">
      <c r="A129" s="142"/>
      <c r="B129" s="143"/>
      <c r="C129" s="144"/>
      <c r="D129" s="144"/>
      <c r="E129" s="144"/>
      <c r="F129" s="144"/>
      <c r="G129" s="144"/>
      <c r="H129" s="145"/>
      <c r="I129" s="144"/>
      <c r="J129" s="144"/>
      <c r="K129" s="144"/>
      <c r="L129" s="144"/>
      <c r="M129" s="144"/>
      <c r="N129" s="144"/>
      <c r="O129" s="144"/>
      <c r="P129" s="144"/>
      <c r="Q129" s="145"/>
      <c r="R129" s="144"/>
      <c r="S129" s="144"/>
      <c r="T129" s="144"/>
      <c r="U129" s="144"/>
      <c r="V129" s="144"/>
      <c r="W129" s="144"/>
      <c r="X129" s="144"/>
      <c r="Y129" s="144"/>
      <c r="Z129" s="145"/>
      <c r="AA129" s="144"/>
      <c r="AB129" s="144"/>
      <c r="AC129" s="144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</row>
    <row r="130" spans="1:39" x14ac:dyDescent="0.2">
      <c r="A130" s="142"/>
      <c r="B130" s="143"/>
      <c r="C130" s="144"/>
      <c r="D130" s="144"/>
      <c r="E130" s="144"/>
      <c r="F130" s="144"/>
      <c r="G130" s="144"/>
      <c r="H130" s="145"/>
      <c r="I130" s="144"/>
      <c r="J130" s="144"/>
      <c r="K130" s="144"/>
      <c r="L130" s="144"/>
      <c r="M130" s="144"/>
      <c r="N130" s="144"/>
      <c r="O130" s="144"/>
      <c r="P130" s="144"/>
      <c r="Q130" s="145"/>
      <c r="R130" s="144"/>
      <c r="S130" s="144"/>
      <c r="T130" s="144"/>
      <c r="U130" s="144"/>
      <c r="V130" s="144"/>
      <c r="W130" s="144"/>
      <c r="X130" s="144"/>
      <c r="Y130" s="144"/>
      <c r="Z130" s="145"/>
      <c r="AA130" s="144"/>
      <c r="AB130" s="144"/>
      <c r="AC130" s="144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</row>
    <row r="131" spans="1:39" s="4" customFormat="1" ht="19.5" customHeight="1" x14ac:dyDescent="0.2">
      <c r="A131" s="151" t="s">
        <v>38</v>
      </c>
      <c r="B131" s="164" t="s">
        <v>366</v>
      </c>
      <c r="C131" s="153"/>
      <c r="D131" s="153"/>
      <c r="E131" s="153"/>
      <c r="F131" s="153"/>
      <c r="G131" s="153"/>
      <c r="H131" s="148"/>
      <c r="I131" s="153"/>
      <c r="J131" s="153"/>
      <c r="K131" s="153"/>
      <c r="L131" s="153"/>
      <c r="M131" s="153"/>
      <c r="N131" s="153"/>
      <c r="O131" s="153"/>
      <c r="P131" s="153"/>
      <c r="Q131" s="148"/>
      <c r="R131" s="153"/>
      <c r="S131" s="153"/>
      <c r="T131" s="153"/>
      <c r="U131" s="153"/>
      <c r="V131" s="153"/>
      <c r="W131" s="153"/>
      <c r="X131" s="153"/>
      <c r="Y131" s="153"/>
      <c r="Z131" s="148"/>
      <c r="AA131" s="153"/>
      <c r="AB131" s="153"/>
      <c r="AC131" s="153"/>
      <c r="AD131" s="149"/>
      <c r="AE131" s="149"/>
      <c r="AF131" s="149"/>
      <c r="AG131" s="149"/>
      <c r="AH131" s="149"/>
      <c r="AI131" s="149"/>
      <c r="AJ131" s="149"/>
      <c r="AK131" s="149"/>
      <c r="AL131" s="149"/>
      <c r="AM131" s="149"/>
    </row>
    <row r="132" spans="1:39" s="4" customFormat="1" x14ac:dyDescent="0.2">
      <c r="A132" s="142">
        <v>3</v>
      </c>
      <c r="B132" s="154" t="s">
        <v>353</v>
      </c>
      <c r="C132" s="147">
        <f>C133+C141</f>
        <v>51193.97</v>
      </c>
      <c r="D132" s="147">
        <f>D133+D141</f>
        <v>51193.97</v>
      </c>
      <c r="E132" s="147"/>
      <c r="F132" s="147"/>
      <c r="G132" s="147"/>
      <c r="H132" s="148"/>
      <c r="I132" s="147"/>
      <c r="J132" s="147"/>
      <c r="K132" s="147"/>
      <c r="L132" s="147">
        <f>L133+L141</f>
        <v>51193.97</v>
      </c>
      <c r="M132" s="147">
        <f>M133+M141</f>
        <v>51193.97</v>
      </c>
      <c r="N132" s="147"/>
      <c r="O132" s="147"/>
      <c r="P132" s="147"/>
      <c r="Q132" s="148"/>
      <c r="R132" s="147"/>
      <c r="S132" s="147"/>
      <c r="T132" s="147"/>
      <c r="U132" s="147">
        <f>U133+U141</f>
        <v>51193.97</v>
      </c>
      <c r="V132" s="147">
        <f>V133+V141</f>
        <v>51193.97</v>
      </c>
      <c r="W132" s="147"/>
      <c r="X132" s="147"/>
      <c r="Y132" s="147"/>
      <c r="Z132" s="148"/>
      <c r="AA132" s="147"/>
      <c r="AB132" s="147"/>
      <c r="AC132" s="147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</row>
    <row r="133" spans="1:39" s="69" customFormat="1" x14ac:dyDescent="0.2">
      <c r="A133" s="155">
        <v>31</v>
      </c>
      <c r="B133" s="156" t="s">
        <v>21</v>
      </c>
      <c r="C133" s="148">
        <f t="shared" ref="C133:K133" si="26">SUM(C134:C140)</f>
        <v>45715.97</v>
      </c>
      <c r="D133" s="148">
        <f t="shared" si="26"/>
        <v>45715.97</v>
      </c>
      <c r="E133" s="148">
        <f t="shared" si="26"/>
        <v>0</v>
      </c>
      <c r="F133" s="148">
        <f t="shared" si="26"/>
        <v>0</v>
      </c>
      <c r="G133" s="148">
        <f t="shared" si="26"/>
        <v>0</v>
      </c>
      <c r="H133" s="148">
        <f t="shared" si="26"/>
        <v>0</v>
      </c>
      <c r="I133" s="148">
        <f t="shared" si="26"/>
        <v>0</v>
      </c>
      <c r="J133" s="148">
        <f t="shared" si="26"/>
        <v>0</v>
      </c>
      <c r="K133" s="148">
        <f t="shared" si="26"/>
        <v>0</v>
      </c>
      <c r="L133" s="148">
        <f t="shared" ref="L133:AC133" si="27">SUM(L134:L140)</f>
        <v>45715.97</v>
      </c>
      <c r="M133" s="148">
        <f t="shared" si="27"/>
        <v>45715.97</v>
      </c>
      <c r="N133" s="148">
        <f t="shared" si="27"/>
        <v>0</v>
      </c>
      <c r="O133" s="148">
        <f t="shared" si="27"/>
        <v>0</v>
      </c>
      <c r="P133" s="148">
        <f t="shared" si="27"/>
        <v>0</v>
      </c>
      <c r="Q133" s="148">
        <f t="shared" si="27"/>
        <v>0</v>
      </c>
      <c r="R133" s="148">
        <f t="shared" si="27"/>
        <v>0</v>
      </c>
      <c r="S133" s="148">
        <f t="shared" si="27"/>
        <v>0</v>
      </c>
      <c r="T133" s="148">
        <f t="shared" si="27"/>
        <v>0</v>
      </c>
      <c r="U133" s="148">
        <f t="shared" si="27"/>
        <v>45715.97</v>
      </c>
      <c r="V133" s="148">
        <f t="shared" si="27"/>
        <v>45715.97</v>
      </c>
      <c r="W133" s="148">
        <f t="shared" si="27"/>
        <v>0</v>
      </c>
      <c r="X133" s="148">
        <f t="shared" si="27"/>
        <v>0</v>
      </c>
      <c r="Y133" s="148">
        <f t="shared" si="27"/>
        <v>0</v>
      </c>
      <c r="Z133" s="148">
        <f t="shared" si="27"/>
        <v>0</v>
      </c>
      <c r="AA133" s="148">
        <f t="shared" si="27"/>
        <v>0</v>
      </c>
      <c r="AB133" s="148">
        <f t="shared" si="27"/>
        <v>0</v>
      </c>
      <c r="AC133" s="148">
        <f t="shared" si="27"/>
        <v>0</v>
      </c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</row>
    <row r="134" spans="1:39" x14ac:dyDescent="0.2">
      <c r="A134" s="158">
        <v>3111</v>
      </c>
      <c r="B134" s="143" t="s">
        <v>354</v>
      </c>
      <c r="C134" s="144">
        <f t="shared" ref="C134:C142" si="28">SUM(D134:K134)</f>
        <v>39006.79</v>
      </c>
      <c r="D134" s="144">
        <v>39006.79</v>
      </c>
      <c r="E134" s="144"/>
      <c r="F134" s="144"/>
      <c r="G134" s="144"/>
      <c r="H134" s="145"/>
      <c r="I134" s="144"/>
      <c r="J134" s="144"/>
      <c r="K134" s="144"/>
      <c r="L134" s="144">
        <f t="shared" ref="L134:L140" si="29">SUM(M134:T134)</f>
        <v>39006.79</v>
      </c>
      <c r="M134" s="144">
        <v>39006.79</v>
      </c>
      <c r="N134" s="144"/>
      <c r="O134" s="144"/>
      <c r="P134" s="144"/>
      <c r="Q134" s="145"/>
      <c r="R134" s="144"/>
      <c r="S134" s="144"/>
      <c r="T134" s="144"/>
      <c r="U134" s="144">
        <f t="shared" ref="U134:U140" si="30">SUM(V134:AC134)</f>
        <v>39006.79</v>
      </c>
      <c r="V134" s="144">
        <v>39006.79</v>
      </c>
      <c r="W134" s="144"/>
      <c r="X134" s="144"/>
      <c r="Y134" s="144"/>
      <c r="Z134" s="145"/>
      <c r="AA134" s="144"/>
      <c r="AB134" s="144"/>
      <c r="AC134" s="144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</row>
    <row r="135" spans="1:39" x14ac:dyDescent="0.2">
      <c r="A135" s="158">
        <v>3113</v>
      </c>
      <c r="B135" s="143" t="s">
        <v>59</v>
      </c>
      <c r="C135" s="144">
        <f t="shared" si="28"/>
        <v>0</v>
      </c>
      <c r="D135" s="144"/>
      <c r="E135" s="144"/>
      <c r="F135" s="144"/>
      <c r="G135" s="144"/>
      <c r="H135" s="145"/>
      <c r="I135" s="144"/>
      <c r="J135" s="144"/>
      <c r="K135" s="144"/>
      <c r="L135" s="144">
        <f t="shared" si="29"/>
        <v>0</v>
      </c>
      <c r="M135" s="144"/>
      <c r="N135" s="144"/>
      <c r="O135" s="144"/>
      <c r="P135" s="144"/>
      <c r="Q135" s="145"/>
      <c r="R135" s="144"/>
      <c r="S135" s="144"/>
      <c r="T135" s="144"/>
      <c r="U135" s="144">
        <f t="shared" si="30"/>
        <v>0</v>
      </c>
      <c r="V135" s="144"/>
      <c r="W135" s="144"/>
      <c r="X135" s="144"/>
      <c r="Y135" s="144"/>
      <c r="Z135" s="145"/>
      <c r="AA135" s="144"/>
      <c r="AB135" s="144"/>
      <c r="AC135" s="144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</row>
    <row r="136" spans="1:39" x14ac:dyDescent="0.2">
      <c r="A136" s="158">
        <v>3114</v>
      </c>
      <c r="B136" s="143" t="s">
        <v>61</v>
      </c>
      <c r="C136" s="144">
        <f t="shared" si="28"/>
        <v>0</v>
      </c>
      <c r="D136" s="144"/>
      <c r="E136" s="144"/>
      <c r="F136" s="144"/>
      <c r="G136" s="144"/>
      <c r="H136" s="145"/>
      <c r="I136" s="144"/>
      <c r="J136" s="144"/>
      <c r="K136" s="144"/>
      <c r="L136" s="144">
        <f t="shared" si="29"/>
        <v>0</v>
      </c>
      <c r="M136" s="144"/>
      <c r="N136" s="144"/>
      <c r="O136" s="144"/>
      <c r="P136" s="144"/>
      <c r="Q136" s="145"/>
      <c r="R136" s="144"/>
      <c r="S136" s="144"/>
      <c r="T136" s="144"/>
      <c r="U136" s="144">
        <f t="shared" si="30"/>
        <v>0</v>
      </c>
      <c r="V136" s="144"/>
      <c r="W136" s="144"/>
      <c r="X136" s="144"/>
      <c r="Y136" s="144"/>
      <c r="Z136" s="145"/>
      <c r="AA136" s="144"/>
      <c r="AB136" s="144"/>
      <c r="AC136" s="144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</row>
    <row r="137" spans="1:39" x14ac:dyDescent="0.2">
      <c r="A137" s="158">
        <v>3121</v>
      </c>
      <c r="B137" s="143" t="s">
        <v>23</v>
      </c>
      <c r="C137" s="144">
        <f t="shared" si="28"/>
        <v>0</v>
      </c>
      <c r="D137" s="144"/>
      <c r="E137" s="144"/>
      <c r="F137" s="144"/>
      <c r="G137" s="144"/>
      <c r="H137" s="145"/>
      <c r="I137" s="144"/>
      <c r="J137" s="144"/>
      <c r="K137" s="144"/>
      <c r="L137" s="144">
        <f t="shared" si="29"/>
        <v>0</v>
      </c>
      <c r="M137" s="144"/>
      <c r="N137" s="144"/>
      <c r="O137" s="144"/>
      <c r="P137" s="144"/>
      <c r="Q137" s="145"/>
      <c r="R137" s="144"/>
      <c r="S137" s="144"/>
      <c r="T137" s="144"/>
      <c r="U137" s="144">
        <f t="shared" si="30"/>
        <v>0</v>
      </c>
      <c r="V137" s="144"/>
      <c r="W137" s="144"/>
      <c r="X137" s="144"/>
      <c r="Y137" s="144"/>
      <c r="Z137" s="145"/>
      <c r="AA137" s="144"/>
      <c r="AB137" s="144"/>
      <c r="AC137" s="144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</row>
    <row r="138" spans="1:39" x14ac:dyDescent="0.2">
      <c r="A138" s="158">
        <v>3131</v>
      </c>
      <c r="B138" s="143" t="s">
        <v>355</v>
      </c>
      <c r="C138" s="144">
        <f t="shared" si="28"/>
        <v>0</v>
      </c>
      <c r="D138" s="144"/>
      <c r="E138" s="144"/>
      <c r="F138" s="144"/>
      <c r="G138" s="144"/>
      <c r="H138" s="145"/>
      <c r="I138" s="144"/>
      <c r="J138" s="144"/>
      <c r="K138" s="144"/>
      <c r="L138" s="144">
        <f t="shared" si="29"/>
        <v>0</v>
      </c>
      <c r="M138" s="144"/>
      <c r="N138" s="144"/>
      <c r="O138" s="144"/>
      <c r="P138" s="144"/>
      <c r="Q138" s="145"/>
      <c r="R138" s="144"/>
      <c r="S138" s="144"/>
      <c r="T138" s="144"/>
      <c r="U138" s="144">
        <f t="shared" si="30"/>
        <v>0</v>
      </c>
      <c r="V138" s="144"/>
      <c r="W138" s="144"/>
      <c r="X138" s="144"/>
      <c r="Y138" s="144"/>
      <c r="Z138" s="145"/>
      <c r="AA138" s="144"/>
      <c r="AB138" s="144"/>
      <c r="AC138" s="144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</row>
    <row r="139" spans="1:39" ht="25.5" x14ac:dyDescent="0.2">
      <c r="A139" s="158">
        <v>3132</v>
      </c>
      <c r="B139" s="143" t="s">
        <v>46</v>
      </c>
      <c r="C139" s="144">
        <f t="shared" si="28"/>
        <v>6046.06</v>
      </c>
      <c r="D139" s="144">
        <v>6046.06</v>
      </c>
      <c r="E139" s="144"/>
      <c r="F139" s="144"/>
      <c r="G139" s="144"/>
      <c r="H139" s="145"/>
      <c r="I139" s="144"/>
      <c r="J139" s="144"/>
      <c r="K139" s="144"/>
      <c r="L139" s="144">
        <f t="shared" si="29"/>
        <v>6046.06</v>
      </c>
      <c r="M139" s="144">
        <v>6046.06</v>
      </c>
      <c r="N139" s="144"/>
      <c r="O139" s="144"/>
      <c r="P139" s="144"/>
      <c r="Q139" s="145"/>
      <c r="R139" s="144"/>
      <c r="S139" s="144"/>
      <c r="T139" s="144"/>
      <c r="U139" s="144">
        <f t="shared" si="30"/>
        <v>6046.06</v>
      </c>
      <c r="V139" s="144">
        <v>6046.06</v>
      </c>
      <c r="W139" s="144"/>
      <c r="X139" s="144"/>
      <c r="Y139" s="144"/>
      <c r="Z139" s="145"/>
      <c r="AA139" s="144"/>
      <c r="AB139" s="144"/>
      <c r="AC139" s="144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</row>
    <row r="140" spans="1:39" ht="24" x14ac:dyDescent="0.2">
      <c r="A140" s="159">
        <v>3133</v>
      </c>
      <c r="B140" s="160" t="s">
        <v>47</v>
      </c>
      <c r="C140" s="144">
        <f t="shared" si="28"/>
        <v>663.12</v>
      </c>
      <c r="D140" s="144">
        <v>663.12</v>
      </c>
      <c r="E140" s="144"/>
      <c r="F140" s="144"/>
      <c r="G140" s="144"/>
      <c r="H140" s="145"/>
      <c r="I140" s="144"/>
      <c r="J140" s="144"/>
      <c r="K140" s="144"/>
      <c r="L140" s="144">
        <f t="shared" si="29"/>
        <v>663.12</v>
      </c>
      <c r="M140" s="144">
        <v>663.12</v>
      </c>
      <c r="N140" s="144"/>
      <c r="O140" s="144"/>
      <c r="P140" s="144"/>
      <c r="Q140" s="145"/>
      <c r="R140" s="144"/>
      <c r="S140" s="144"/>
      <c r="T140" s="144"/>
      <c r="U140" s="144">
        <f t="shared" si="30"/>
        <v>663.12</v>
      </c>
      <c r="V140" s="144">
        <v>663.12</v>
      </c>
      <c r="W140" s="144"/>
      <c r="X140" s="144"/>
      <c r="Y140" s="144"/>
      <c r="Z140" s="145"/>
      <c r="AA140" s="144"/>
      <c r="AB140" s="144"/>
      <c r="AC140" s="144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</row>
    <row r="141" spans="1:39" s="167" customFormat="1" x14ac:dyDescent="0.2">
      <c r="A141" s="155">
        <v>32</v>
      </c>
      <c r="B141" s="156" t="s">
        <v>25</v>
      </c>
      <c r="C141" s="148">
        <f>C142</f>
        <v>5478</v>
      </c>
      <c r="D141" s="148">
        <f>D142</f>
        <v>5478</v>
      </c>
      <c r="E141" s="145"/>
      <c r="F141" s="145"/>
      <c r="G141" s="145"/>
      <c r="H141" s="145"/>
      <c r="I141" s="145"/>
      <c r="J141" s="145"/>
      <c r="K141" s="145"/>
      <c r="L141" s="148">
        <f>L142</f>
        <v>5478</v>
      </c>
      <c r="M141" s="148">
        <f>M142</f>
        <v>5478</v>
      </c>
      <c r="N141" s="145"/>
      <c r="O141" s="145"/>
      <c r="P141" s="145"/>
      <c r="Q141" s="145"/>
      <c r="R141" s="145"/>
      <c r="S141" s="145"/>
      <c r="T141" s="145"/>
      <c r="U141" s="148">
        <f>U142</f>
        <v>5478</v>
      </c>
      <c r="V141" s="148">
        <f>V142</f>
        <v>5478</v>
      </c>
      <c r="W141" s="145"/>
      <c r="X141" s="145"/>
      <c r="Y141" s="145"/>
      <c r="Z141" s="145"/>
      <c r="AA141" s="145"/>
      <c r="AB141" s="145"/>
      <c r="AC141" s="145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</row>
    <row r="142" spans="1:39" ht="24" x14ac:dyDescent="0.2">
      <c r="A142" s="158">
        <v>3212</v>
      </c>
      <c r="B142" s="160" t="s">
        <v>70</v>
      </c>
      <c r="C142" s="144">
        <f t="shared" si="28"/>
        <v>5478</v>
      </c>
      <c r="D142" s="144">
        <v>5478</v>
      </c>
      <c r="E142" s="144"/>
      <c r="F142" s="144"/>
      <c r="G142" s="144"/>
      <c r="H142" s="145"/>
      <c r="I142" s="144"/>
      <c r="J142" s="144"/>
      <c r="K142" s="144"/>
      <c r="L142" s="144">
        <f t="shared" ref="L142" si="31">SUM(M142:T142)</f>
        <v>5478</v>
      </c>
      <c r="M142" s="144">
        <v>5478</v>
      </c>
      <c r="N142" s="144"/>
      <c r="O142" s="144"/>
      <c r="P142" s="144"/>
      <c r="Q142" s="145"/>
      <c r="R142" s="144"/>
      <c r="S142" s="144"/>
      <c r="T142" s="144"/>
      <c r="U142" s="144">
        <f t="shared" ref="U142" si="32">SUM(V142:AC142)</f>
        <v>5478</v>
      </c>
      <c r="V142" s="144">
        <v>5478</v>
      </c>
      <c r="W142" s="144"/>
      <c r="X142" s="144"/>
      <c r="Y142" s="144"/>
      <c r="Z142" s="145"/>
      <c r="AA142" s="144"/>
      <c r="AB142" s="144"/>
      <c r="AC142" s="144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</row>
    <row r="143" spans="1:39" s="4" customFormat="1" ht="25.5" x14ac:dyDescent="0.2">
      <c r="A143" s="151" t="s">
        <v>38</v>
      </c>
      <c r="B143" s="164" t="s">
        <v>367</v>
      </c>
      <c r="C143" s="153"/>
      <c r="D143" s="153"/>
      <c r="E143" s="153"/>
      <c r="F143" s="153"/>
      <c r="G143" s="153"/>
      <c r="H143" s="148"/>
      <c r="I143" s="153"/>
      <c r="J143" s="153"/>
      <c r="K143" s="153"/>
      <c r="L143" s="153"/>
      <c r="M143" s="153"/>
      <c r="N143" s="153"/>
      <c r="O143" s="153"/>
      <c r="P143" s="153"/>
      <c r="Q143" s="148"/>
      <c r="R143" s="153"/>
      <c r="S143" s="153"/>
      <c r="T143" s="153"/>
      <c r="U143" s="153"/>
      <c r="V143" s="153"/>
      <c r="W143" s="153"/>
      <c r="X143" s="153"/>
      <c r="Y143" s="153"/>
      <c r="Z143" s="148"/>
      <c r="AA143" s="153"/>
      <c r="AB143" s="153"/>
      <c r="AC143" s="153"/>
      <c r="AD143" s="149"/>
      <c r="AE143" s="149"/>
      <c r="AF143" s="149"/>
      <c r="AG143" s="149"/>
      <c r="AH143" s="149"/>
      <c r="AI143" s="149"/>
      <c r="AJ143" s="149"/>
      <c r="AK143" s="149"/>
      <c r="AL143" s="149"/>
      <c r="AM143" s="149"/>
    </row>
    <row r="144" spans="1:39" s="4" customFormat="1" x14ac:dyDescent="0.2">
      <c r="A144" s="142">
        <v>3</v>
      </c>
      <c r="B144" s="154" t="s">
        <v>353</v>
      </c>
      <c r="C144" s="147">
        <f>C145+C153+C181+C195</f>
        <v>43800</v>
      </c>
      <c r="D144" s="147">
        <f>D145+D153+D181+D195</f>
        <v>43800</v>
      </c>
      <c r="E144" s="147"/>
      <c r="F144" s="147"/>
      <c r="G144" s="147"/>
      <c r="H144" s="148"/>
      <c r="I144" s="147"/>
      <c r="J144" s="147"/>
      <c r="K144" s="147"/>
      <c r="L144" s="147">
        <f>L145+L153+L181+L195</f>
        <v>43800</v>
      </c>
      <c r="M144" s="147">
        <f>M145+M153+M181+M195</f>
        <v>43800</v>
      </c>
      <c r="N144" s="147"/>
      <c r="O144" s="147"/>
      <c r="P144" s="147"/>
      <c r="Q144" s="148"/>
      <c r="R144" s="147"/>
      <c r="S144" s="147"/>
      <c r="T144" s="147"/>
      <c r="U144" s="147">
        <f>U145+U153+U181+U195</f>
        <v>43800</v>
      </c>
      <c r="V144" s="147">
        <f>V145+V153+V181+V195</f>
        <v>43800</v>
      </c>
      <c r="W144" s="147"/>
      <c r="X144" s="147"/>
      <c r="Y144" s="147"/>
      <c r="Z144" s="148"/>
      <c r="AA144" s="147"/>
      <c r="AB144" s="147"/>
      <c r="AC144" s="147"/>
      <c r="AD144" s="149"/>
      <c r="AE144" s="149"/>
      <c r="AF144" s="149"/>
      <c r="AG144" s="149"/>
      <c r="AH144" s="149"/>
      <c r="AI144" s="149"/>
      <c r="AJ144" s="149"/>
      <c r="AK144" s="149"/>
      <c r="AL144" s="149"/>
      <c r="AM144" s="149"/>
    </row>
    <row r="145" spans="1:39" s="69" customFormat="1" x14ac:dyDescent="0.2">
      <c r="A145" s="155">
        <v>31</v>
      </c>
      <c r="B145" s="156" t="s">
        <v>21</v>
      </c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  <c r="AD145" s="157"/>
      <c r="AE145" s="157"/>
      <c r="AF145" s="157"/>
      <c r="AG145" s="157"/>
      <c r="AH145" s="157"/>
      <c r="AI145" s="157"/>
      <c r="AJ145" s="157"/>
      <c r="AK145" s="157"/>
      <c r="AL145" s="157"/>
      <c r="AM145" s="157"/>
    </row>
    <row r="146" spans="1:39" x14ac:dyDescent="0.2">
      <c r="A146" s="158">
        <v>3111</v>
      </c>
      <c r="B146" s="143" t="s">
        <v>354</v>
      </c>
      <c r="C146" s="144"/>
      <c r="D146" s="144"/>
      <c r="E146" s="144"/>
      <c r="F146" s="144"/>
      <c r="G146" s="144"/>
      <c r="H146" s="145"/>
      <c r="I146" s="144"/>
      <c r="J146" s="144"/>
      <c r="K146" s="144"/>
      <c r="L146" s="144"/>
      <c r="M146" s="144"/>
      <c r="N146" s="144"/>
      <c r="O146" s="144"/>
      <c r="P146" s="144"/>
      <c r="Q146" s="145"/>
      <c r="R146" s="144"/>
      <c r="S146" s="144"/>
      <c r="T146" s="144"/>
      <c r="U146" s="144"/>
      <c r="V146" s="144"/>
      <c r="W146" s="144"/>
      <c r="X146" s="144"/>
      <c r="Y146" s="144"/>
      <c r="Z146" s="145"/>
      <c r="AA146" s="144"/>
      <c r="AB146" s="144"/>
      <c r="AC146" s="144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</row>
    <row r="147" spans="1:39" x14ac:dyDescent="0.2">
      <c r="A147" s="158">
        <v>3113</v>
      </c>
      <c r="B147" s="143" t="s">
        <v>59</v>
      </c>
      <c r="C147" s="144"/>
      <c r="D147" s="144"/>
      <c r="E147" s="144"/>
      <c r="F147" s="144"/>
      <c r="G147" s="144"/>
      <c r="H147" s="145"/>
      <c r="I147" s="144"/>
      <c r="J147" s="144"/>
      <c r="K147" s="144"/>
      <c r="L147" s="144"/>
      <c r="M147" s="144"/>
      <c r="N147" s="144"/>
      <c r="O147" s="144"/>
      <c r="P147" s="144"/>
      <c r="Q147" s="145"/>
      <c r="R147" s="144"/>
      <c r="S147" s="144"/>
      <c r="T147" s="144"/>
      <c r="U147" s="144"/>
      <c r="V147" s="144"/>
      <c r="W147" s="144"/>
      <c r="X147" s="144"/>
      <c r="Y147" s="144"/>
      <c r="Z147" s="145"/>
      <c r="AA147" s="144"/>
      <c r="AB147" s="144"/>
      <c r="AC147" s="144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</row>
    <row r="148" spans="1:39" x14ac:dyDescent="0.2">
      <c r="A148" s="158">
        <v>3114</v>
      </c>
      <c r="B148" s="143" t="s">
        <v>61</v>
      </c>
      <c r="C148" s="144"/>
      <c r="D148" s="144"/>
      <c r="E148" s="144"/>
      <c r="F148" s="144"/>
      <c r="G148" s="144"/>
      <c r="H148" s="145"/>
      <c r="I148" s="144"/>
      <c r="J148" s="144"/>
      <c r="K148" s="144"/>
      <c r="L148" s="144"/>
      <c r="M148" s="144"/>
      <c r="N148" s="144"/>
      <c r="O148" s="144"/>
      <c r="P148" s="144"/>
      <c r="Q148" s="145"/>
      <c r="R148" s="144"/>
      <c r="S148" s="144"/>
      <c r="T148" s="144"/>
      <c r="U148" s="144"/>
      <c r="V148" s="144"/>
      <c r="W148" s="144"/>
      <c r="X148" s="144"/>
      <c r="Y148" s="144"/>
      <c r="Z148" s="145"/>
      <c r="AA148" s="144"/>
      <c r="AB148" s="144"/>
      <c r="AC148" s="144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</row>
    <row r="149" spans="1:39" x14ac:dyDescent="0.2">
      <c r="A149" s="158">
        <v>3121</v>
      </c>
      <c r="B149" s="143" t="s">
        <v>23</v>
      </c>
      <c r="C149" s="144"/>
      <c r="D149" s="144"/>
      <c r="E149" s="144"/>
      <c r="F149" s="144"/>
      <c r="G149" s="144"/>
      <c r="H149" s="145"/>
      <c r="I149" s="144"/>
      <c r="J149" s="144"/>
      <c r="K149" s="144"/>
      <c r="L149" s="144"/>
      <c r="M149" s="144"/>
      <c r="N149" s="144"/>
      <c r="O149" s="144"/>
      <c r="P149" s="144"/>
      <c r="Q149" s="145"/>
      <c r="R149" s="144"/>
      <c r="S149" s="144"/>
      <c r="T149" s="144"/>
      <c r="U149" s="144"/>
      <c r="V149" s="144"/>
      <c r="W149" s="144"/>
      <c r="X149" s="144"/>
      <c r="Y149" s="144"/>
      <c r="Z149" s="145"/>
      <c r="AA149" s="144"/>
      <c r="AB149" s="144"/>
      <c r="AC149" s="144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</row>
    <row r="150" spans="1:39" x14ac:dyDescent="0.2">
      <c r="A150" s="158">
        <v>3131</v>
      </c>
      <c r="B150" s="143" t="s">
        <v>355</v>
      </c>
      <c r="C150" s="144"/>
      <c r="D150" s="144"/>
      <c r="E150" s="144"/>
      <c r="F150" s="144"/>
      <c r="G150" s="144"/>
      <c r="H150" s="145"/>
      <c r="I150" s="144"/>
      <c r="J150" s="144"/>
      <c r="K150" s="144"/>
      <c r="L150" s="144"/>
      <c r="M150" s="144"/>
      <c r="N150" s="144"/>
      <c r="O150" s="144"/>
      <c r="P150" s="144"/>
      <c r="Q150" s="145"/>
      <c r="R150" s="144"/>
      <c r="S150" s="144"/>
      <c r="T150" s="144"/>
      <c r="U150" s="144"/>
      <c r="V150" s="144"/>
      <c r="W150" s="144"/>
      <c r="X150" s="144"/>
      <c r="Y150" s="144"/>
      <c r="Z150" s="145"/>
      <c r="AA150" s="144"/>
      <c r="AB150" s="144"/>
      <c r="AC150" s="144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</row>
    <row r="151" spans="1:39" ht="25.5" x14ac:dyDescent="0.2">
      <c r="A151" s="158">
        <v>3132</v>
      </c>
      <c r="B151" s="143" t="s">
        <v>46</v>
      </c>
      <c r="C151" s="144"/>
      <c r="D151" s="144"/>
      <c r="E151" s="144"/>
      <c r="F151" s="144"/>
      <c r="G151" s="144"/>
      <c r="H151" s="145"/>
      <c r="I151" s="144"/>
      <c r="J151" s="144"/>
      <c r="K151" s="144"/>
      <c r="L151" s="144"/>
      <c r="M151" s="144"/>
      <c r="N151" s="144"/>
      <c r="O151" s="144"/>
      <c r="P151" s="144"/>
      <c r="Q151" s="145"/>
      <c r="R151" s="144"/>
      <c r="S151" s="144"/>
      <c r="T151" s="144"/>
      <c r="U151" s="144"/>
      <c r="V151" s="144"/>
      <c r="W151" s="144"/>
      <c r="X151" s="144"/>
      <c r="Y151" s="144"/>
      <c r="Z151" s="145"/>
      <c r="AA151" s="144"/>
      <c r="AB151" s="144"/>
      <c r="AC151" s="144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</row>
    <row r="152" spans="1:39" ht="24" x14ac:dyDescent="0.2">
      <c r="A152" s="159">
        <v>3133</v>
      </c>
      <c r="B152" s="160" t="s">
        <v>47</v>
      </c>
      <c r="C152" s="144"/>
      <c r="D152" s="144"/>
      <c r="E152" s="144"/>
      <c r="F152" s="144"/>
      <c r="G152" s="144"/>
      <c r="H152" s="145"/>
      <c r="I152" s="144"/>
      <c r="J152" s="144"/>
      <c r="K152" s="144"/>
      <c r="L152" s="144"/>
      <c r="M152" s="144"/>
      <c r="N152" s="144"/>
      <c r="O152" s="144"/>
      <c r="P152" s="144"/>
      <c r="Q152" s="145"/>
      <c r="R152" s="144"/>
      <c r="S152" s="144"/>
      <c r="T152" s="144"/>
      <c r="U152" s="144"/>
      <c r="V152" s="144"/>
      <c r="W152" s="144"/>
      <c r="X152" s="144"/>
      <c r="Y152" s="144"/>
      <c r="Z152" s="145"/>
      <c r="AA152" s="144"/>
      <c r="AB152" s="144"/>
      <c r="AC152" s="144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</row>
    <row r="153" spans="1:39" s="69" customFormat="1" x14ac:dyDescent="0.2">
      <c r="A153" s="155">
        <v>32</v>
      </c>
      <c r="B153" s="156" t="s">
        <v>25</v>
      </c>
      <c r="C153" s="148">
        <f>SUM(C154:C180)</f>
        <v>43800</v>
      </c>
      <c r="D153" s="148">
        <f>SUM(D154:D180)</f>
        <v>43800</v>
      </c>
      <c r="E153" s="148"/>
      <c r="F153" s="148"/>
      <c r="G153" s="148"/>
      <c r="H153" s="148"/>
      <c r="I153" s="148"/>
      <c r="J153" s="148"/>
      <c r="K153" s="148"/>
      <c r="L153" s="148">
        <f>SUM(L154:L180)</f>
        <v>43800</v>
      </c>
      <c r="M153" s="148">
        <f>SUM(M154:M180)</f>
        <v>43800</v>
      </c>
      <c r="N153" s="148"/>
      <c r="O153" s="148"/>
      <c r="P153" s="148"/>
      <c r="Q153" s="148"/>
      <c r="R153" s="148"/>
      <c r="S153" s="148"/>
      <c r="T153" s="148"/>
      <c r="U153" s="148">
        <f>SUM(U154:U180)</f>
        <v>43800</v>
      </c>
      <c r="V153" s="148">
        <f>SUM(V154:V180)</f>
        <v>43800</v>
      </c>
      <c r="W153" s="148"/>
      <c r="X153" s="148"/>
      <c r="Y153" s="148"/>
      <c r="Z153" s="148"/>
      <c r="AA153" s="148"/>
      <c r="AB153" s="148"/>
      <c r="AC153" s="148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</row>
    <row r="154" spans="1:39" s="4" customFormat="1" x14ac:dyDescent="0.2">
      <c r="A154" s="159">
        <v>3211</v>
      </c>
      <c r="B154" s="160" t="s">
        <v>68</v>
      </c>
      <c r="C154" s="144">
        <f>SUM(D154:K154)</f>
        <v>5000</v>
      </c>
      <c r="D154" s="144">
        <v>5000</v>
      </c>
      <c r="E154" s="147"/>
      <c r="F154" s="147"/>
      <c r="G154" s="147"/>
      <c r="H154" s="148"/>
      <c r="I154" s="147"/>
      <c r="J154" s="147"/>
      <c r="K154" s="147"/>
      <c r="L154" s="144">
        <f>SUM(M154:T154)</f>
        <v>5000</v>
      </c>
      <c r="M154" s="144">
        <v>5000</v>
      </c>
      <c r="N154" s="147"/>
      <c r="O154" s="147"/>
      <c r="P154" s="147"/>
      <c r="Q154" s="148"/>
      <c r="R154" s="147"/>
      <c r="S154" s="147"/>
      <c r="T154" s="147"/>
      <c r="U154" s="144">
        <f>SUM(V154:AC154)</f>
        <v>5000</v>
      </c>
      <c r="V154" s="144">
        <v>5000</v>
      </c>
      <c r="W154" s="147"/>
      <c r="X154" s="147"/>
      <c r="Y154" s="147"/>
      <c r="Z154" s="148"/>
      <c r="AA154" s="147"/>
      <c r="AB154" s="147"/>
      <c r="AC154" s="147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149"/>
    </row>
    <row r="155" spans="1:39" s="4" customFormat="1" ht="24" x14ac:dyDescent="0.2">
      <c r="A155" s="159">
        <v>3212</v>
      </c>
      <c r="B155" s="160" t="s">
        <v>70</v>
      </c>
      <c r="C155" s="144">
        <f>SUM(D155:K155)</f>
        <v>0</v>
      </c>
      <c r="D155" s="147"/>
      <c r="E155" s="147"/>
      <c r="F155" s="147"/>
      <c r="G155" s="147"/>
      <c r="H155" s="148"/>
      <c r="I155" s="147"/>
      <c r="J155" s="147"/>
      <c r="K155" s="147"/>
      <c r="L155" s="144">
        <f>SUM(M155:T155)</f>
        <v>0</v>
      </c>
      <c r="M155" s="147"/>
      <c r="N155" s="147"/>
      <c r="O155" s="147"/>
      <c r="P155" s="147"/>
      <c r="Q155" s="148"/>
      <c r="R155" s="147"/>
      <c r="S155" s="147"/>
      <c r="T155" s="147"/>
      <c r="U155" s="144">
        <f>SUM(V155:AC155)</f>
        <v>0</v>
      </c>
      <c r="V155" s="147"/>
      <c r="W155" s="147"/>
      <c r="X155" s="147"/>
      <c r="Y155" s="147"/>
      <c r="Z155" s="148"/>
      <c r="AA155" s="147"/>
      <c r="AB155" s="147"/>
      <c r="AC155" s="147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</row>
    <row r="156" spans="1:39" s="4" customFormat="1" x14ac:dyDescent="0.2">
      <c r="A156" s="159">
        <v>3213</v>
      </c>
      <c r="B156" s="160" t="s">
        <v>72</v>
      </c>
      <c r="C156" s="144">
        <f t="shared" ref="C156:C180" si="33">SUM(D156:K156)</f>
        <v>0</v>
      </c>
      <c r="D156" s="147"/>
      <c r="E156" s="147"/>
      <c r="F156" s="147"/>
      <c r="G156" s="147"/>
      <c r="H156" s="148"/>
      <c r="I156" s="147"/>
      <c r="J156" s="147"/>
      <c r="K156" s="147"/>
      <c r="L156" s="144">
        <f t="shared" ref="L156:L180" si="34">SUM(M156:T156)</f>
        <v>0</v>
      </c>
      <c r="M156" s="147"/>
      <c r="N156" s="147"/>
      <c r="O156" s="147"/>
      <c r="P156" s="147"/>
      <c r="Q156" s="148"/>
      <c r="R156" s="147"/>
      <c r="S156" s="147"/>
      <c r="T156" s="147"/>
      <c r="U156" s="144">
        <f t="shared" ref="U156:U180" si="35">SUM(V156:AC156)</f>
        <v>0</v>
      </c>
      <c r="V156" s="147"/>
      <c r="W156" s="147"/>
      <c r="X156" s="147"/>
      <c r="Y156" s="147"/>
      <c r="Z156" s="148"/>
      <c r="AA156" s="147"/>
      <c r="AB156" s="147"/>
      <c r="AC156" s="147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</row>
    <row r="157" spans="1:39" s="4" customFormat="1" x14ac:dyDescent="0.2">
      <c r="A157" s="159">
        <v>3214</v>
      </c>
      <c r="B157" s="160" t="s">
        <v>74</v>
      </c>
      <c r="C157" s="144">
        <f t="shared" si="33"/>
        <v>0</v>
      </c>
      <c r="D157" s="147"/>
      <c r="E157" s="147"/>
      <c r="F157" s="147"/>
      <c r="G157" s="147"/>
      <c r="H157" s="148"/>
      <c r="I157" s="147"/>
      <c r="J157" s="147"/>
      <c r="K157" s="147"/>
      <c r="L157" s="144">
        <f t="shared" si="34"/>
        <v>0</v>
      </c>
      <c r="M157" s="147"/>
      <c r="N157" s="147"/>
      <c r="O157" s="147"/>
      <c r="P157" s="147"/>
      <c r="Q157" s="148"/>
      <c r="R157" s="147"/>
      <c r="S157" s="147"/>
      <c r="T157" s="147"/>
      <c r="U157" s="144">
        <f t="shared" si="35"/>
        <v>0</v>
      </c>
      <c r="V157" s="147"/>
      <c r="W157" s="147"/>
      <c r="X157" s="147"/>
      <c r="Y157" s="147"/>
      <c r="Z157" s="148"/>
      <c r="AA157" s="147"/>
      <c r="AB157" s="147"/>
      <c r="AC157" s="147"/>
      <c r="AD157" s="149"/>
      <c r="AE157" s="149"/>
      <c r="AF157" s="149"/>
      <c r="AG157" s="149"/>
      <c r="AH157" s="149"/>
      <c r="AI157" s="149"/>
      <c r="AJ157" s="149"/>
      <c r="AK157" s="149"/>
      <c r="AL157" s="149"/>
      <c r="AM157" s="149"/>
    </row>
    <row r="158" spans="1:39" s="4" customFormat="1" ht="24" x14ac:dyDescent="0.2">
      <c r="A158" s="159">
        <v>3221</v>
      </c>
      <c r="B158" s="160" t="s">
        <v>48</v>
      </c>
      <c r="C158" s="144">
        <f t="shared" si="33"/>
        <v>4190</v>
      </c>
      <c r="D158" s="144">
        <v>4190</v>
      </c>
      <c r="E158" s="147"/>
      <c r="F158" s="147"/>
      <c r="G158" s="147"/>
      <c r="H158" s="148"/>
      <c r="I158" s="147"/>
      <c r="J158" s="147"/>
      <c r="K158" s="147"/>
      <c r="L158" s="144">
        <f t="shared" si="34"/>
        <v>4190</v>
      </c>
      <c r="M158" s="144">
        <v>4190</v>
      </c>
      <c r="N158" s="147"/>
      <c r="O158" s="147"/>
      <c r="P158" s="147"/>
      <c r="Q158" s="148"/>
      <c r="R158" s="147"/>
      <c r="S158" s="147"/>
      <c r="T158" s="147"/>
      <c r="U158" s="144">
        <f t="shared" si="35"/>
        <v>4190</v>
      </c>
      <c r="V158" s="144">
        <v>4190</v>
      </c>
      <c r="W158" s="147"/>
      <c r="X158" s="147"/>
      <c r="Y158" s="147"/>
      <c r="Z158" s="148"/>
      <c r="AA158" s="147"/>
      <c r="AB158" s="147"/>
      <c r="AC158" s="147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</row>
    <row r="159" spans="1:39" s="4" customFormat="1" x14ac:dyDescent="0.2">
      <c r="A159" s="159">
        <v>3222</v>
      </c>
      <c r="B159" s="160" t="s">
        <v>49</v>
      </c>
      <c r="C159" s="144">
        <f t="shared" si="33"/>
        <v>13610</v>
      </c>
      <c r="D159" s="144">
        <v>13610</v>
      </c>
      <c r="E159" s="147"/>
      <c r="F159" s="147"/>
      <c r="G159" s="147"/>
      <c r="H159" s="148"/>
      <c r="I159" s="147"/>
      <c r="J159" s="147"/>
      <c r="K159" s="147"/>
      <c r="L159" s="144">
        <f t="shared" si="34"/>
        <v>13610</v>
      </c>
      <c r="M159" s="144">
        <v>13610</v>
      </c>
      <c r="N159" s="147"/>
      <c r="O159" s="147"/>
      <c r="P159" s="147"/>
      <c r="Q159" s="148"/>
      <c r="R159" s="147"/>
      <c r="S159" s="147"/>
      <c r="T159" s="147"/>
      <c r="U159" s="144">
        <f t="shared" si="35"/>
        <v>13610</v>
      </c>
      <c r="V159" s="144">
        <v>13610</v>
      </c>
      <c r="W159" s="147"/>
      <c r="X159" s="147"/>
      <c r="Y159" s="147"/>
      <c r="Z159" s="148"/>
      <c r="AA159" s="147"/>
      <c r="AB159" s="147"/>
      <c r="AC159" s="147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</row>
    <row r="160" spans="1:39" s="4" customFormat="1" x14ac:dyDescent="0.2">
      <c r="A160" s="159">
        <v>3223</v>
      </c>
      <c r="B160" s="160" t="s">
        <v>79</v>
      </c>
      <c r="C160" s="144">
        <f t="shared" si="33"/>
        <v>0</v>
      </c>
      <c r="D160" s="144"/>
      <c r="E160" s="147"/>
      <c r="F160" s="147"/>
      <c r="G160" s="147"/>
      <c r="H160" s="148"/>
      <c r="I160" s="147"/>
      <c r="J160" s="147"/>
      <c r="K160" s="147"/>
      <c r="L160" s="144">
        <f t="shared" si="34"/>
        <v>0</v>
      </c>
      <c r="M160" s="144"/>
      <c r="N160" s="147"/>
      <c r="O160" s="147"/>
      <c r="P160" s="147"/>
      <c r="Q160" s="148"/>
      <c r="R160" s="147"/>
      <c r="S160" s="147"/>
      <c r="T160" s="147"/>
      <c r="U160" s="144">
        <f t="shared" si="35"/>
        <v>0</v>
      </c>
      <c r="V160" s="144"/>
      <c r="W160" s="147"/>
      <c r="X160" s="147"/>
      <c r="Y160" s="147"/>
      <c r="Z160" s="148"/>
      <c r="AA160" s="147"/>
      <c r="AB160" s="147"/>
      <c r="AC160" s="147"/>
      <c r="AD160" s="149"/>
      <c r="AE160" s="149"/>
      <c r="AF160" s="149"/>
      <c r="AG160" s="149"/>
      <c r="AH160" s="149"/>
      <c r="AI160" s="149"/>
      <c r="AJ160" s="149"/>
      <c r="AK160" s="149"/>
      <c r="AL160" s="149"/>
      <c r="AM160" s="149"/>
    </row>
    <row r="161" spans="1:39" s="4" customFormat="1" ht="24" x14ac:dyDescent="0.2">
      <c r="A161" s="159">
        <v>3224</v>
      </c>
      <c r="B161" s="160" t="s">
        <v>81</v>
      </c>
      <c r="C161" s="144">
        <f t="shared" si="33"/>
        <v>0</v>
      </c>
      <c r="D161" s="144"/>
      <c r="E161" s="147"/>
      <c r="F161" s="147"/>
      <c r="G161" s="147"/>
      <c r="H161" s="148"/>
      <c r="I161" s="147"/>
      <c r="J161" s="147"/>
      <c r="K161" s="147"/>
      <c r="L161" s="144">
        <f t="shared" si="34"/>
        <v>0</v>
      </c>
      <c r="M161" s="144"/>
      <c r="N161" s="147"/>
      <c r="O161" s="147"/>
      <c r="P161" s="147"/>
      <c r="Q161" s="148"/>
      <c r="R161" s="147"/>
      <c r="S161" s="147"/>
      <c r="T161" s="147"/>
      <c r="U161" s="144">
        <f t="shared" si="35"/>
        <v>0</v>
      </c>
      <c r="V161" s="144"/>
      <c r="W161" s="147"/>
      <c r="X161" s="147"/>
      <c r="Y161" s="147"/>
      <c r="Z161" s="148"/>
      <c r="AA161" s="147"/>
      <c r="AB161" s="147"/>
      <c r="AC161" s="147"/>
      <c r="AD161" s="149"/>
      <c r="AE161" s="149"/>
      <c r="AF161" s="149"/>
      <c r="AG161" s="149"/>
      <c r="AH161" s="149"/>
      <c r="AI161" s="149"/>
      <c r="AJ161" s="149"/>
      <c r="AK161" s="149"/>
      <c r="AL161" s="149"/>
      <c r="AM161" s="149"/>
    </row>
    <row r="162" spans="1:39" x14ac:dyDescent="0.2">
      <c r="A162" s="159">
        <v>3225</v>
      </c>
      <c r="B162" s="160" t="s">
        <v>83</v>
      </c>
      <c r="C162" s="144">
        <f t="shared" si="33"/>
        <v>0</v>
      </c>
      <c r="D162" s="144"/>
      <c r="E162" s="144"/>
      <c r="F162" s="144"/>
      <c r="G162" s="144"/>
      <c r="H162" s="145"/>
      <c r="I162" s="144"/>
      <c r="J162" s="144"/>
      <c r="K162" s="144"/>
      <c r="L162" s="144">
        <f t="shared" si="34"/>
        <v>0</v>
      </c>
      <c r="M162" s="144"/>
      <c r="N162" s="144"/>
      <c r="O162" s="144"/>
      <c r="P162" s="144"/>
      <c r="Q162" s="145"/>
      <c r="R162" s="144"/>
      <c r="S162" s="144"/>
      <c r="T162" s="144"/>
      <c r="U162" s="144">
        <f t="shared" si="35"/>
        <v>0</v>
      </c>
      <c r="V162" s="144"/>
      <c r="W162" s="144"/>
      <c r="X162" s="144"/>
      <c r="Y162" s="144"/>
      <c r="Z162" s="145"/>
      <c r="AA162" s="144"/>
      <c r="AB162" s="144"/>
      <c r="AC162" s="144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</row>
    <row r="163" spans="1:39" x14ac:dyDescent="0.2">
      <c r="A163" s="159">
        <v>3226</v>
      </c>
      <c r="B163" s="160" t="s">
        <v>356</v>
      </c>
      <c r="C163" s="144">
        <f t="shared" si="33"/>
        <v>0</v>
      </c>
      <c r="D163" s="144"/>
      <c r="E163" s="144"/>
      <c r="F163" s="144"/>
      <c r="G163" s="144"/>
      <c r="H163" s="145"/>
      <c r="I163" s="144"/>
      <c r="J163" s="144"/>
      <c r="K163" s="144"/>
      <c r="L163" s="144">
        <f t="shared" si="34"/>
        <v>0</v>
      </c>
      <c r="M163" s="144"/>
      <c r="N163" s="144"/>
      <c r="O163" s="144"/>
      <c r="P163" s="144"/>
      <c r="Q163" s="145"/>
      <c r="R163" s="144"/>
      <c r="S163" s="144"/>
      <c r="T163" s="144"/>
      <c r="U163" s="144">
        <f t="shared" si="35"/>
        <v>0</v>
      </c>
      <c r="V163" s="144"/>
      <c r="W163" s="144"/>
      <c r="X163" s="144"/>
      <c r="Y163" s="144"/>
      <c r="Z163" s="145"/>
      <c r="AA163" s="144"/>
      <c r="AB163" s="144"/>
      <c r="AC163" s="144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</row>
    <row r="164" spans="1:39" x14ac:dyDescent="0.2">
      <c r="A164" s="159">
        <v>3227</v>
      </c>
      <c r="B164" s="160" t="s">
        <v>85</v>
      </c>
      <c r="C164" s="144">
        <f t="shared" si="33"/>
        <v>0</v>
      </c>
      <c r="D164" s="144"/>
      <c r="E164" s="144"/>
      <c r="F164" s="144"/>
      <c r="G164" s="144"/>
      <c r="H164" s="145"/>
      <c r="I164" s="144"/>
      <c r="J164" s="144"/>
      <c r="K164" s="144"/>
      <c r="L164" s="144">
        <f t="shared" si="34"/>
        <v>0</v>
      </c>
      <c r="M164" s="144"/>
      <c r="N164" s="144"/>
      <c r="O164" s="144"/>
      <c r="P164" s="144"/>
      <c r="Q164" s="145"/>
      <c r="R164" s="144"/>
      <c r="S164" s="144"/>
      <c r="T164" s="144"/>
      <c r="U164" s="144">
        <f t="shared" si="35"/>
        <v>0</v>
      </c>
      <c r="V164" s="144"/>
      <c r="W164" s="144"/>
      <c r="X164" s="144"/>
      <c r="Y164" s="144"/>
      <c r="Z164" s="145"/>
      <c r="AA164" s="144"/>
      <c r="AB164" s="144"/>
      <c r="AC164" s="144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</row>
    <row r="165" spans="1:39" s="4" customFormat="1" x14ac:dyDescent="0.2">
      <c r="A165" s="159">
        <v>3231</v>
      </c>
      <c r="B165" s="160" t="s">
        <v>88</v>
      </c>
      <c r="C165" s="144">
        <f t="shared" si="33"/>
        <v>3000</v>
      </c>
      <c r="D165" s="144">
        <v>3000</v>
      </c>
      <c r="E165" s="147"/>
      <c r="F165" s="147"/>
      <c r="G165" s="147"/>
      <c r="H165" s="148"/>
      <c r="I165" s="147"/>
      <c r="J165" s="147"/>
      <c r="K165" s="147"/>
      <c r="L165" s="144">
        <f t="shared" si="34"/>
        <v>3000</v>
      </c>
      <c r="M165" s="144">
        <v>3000</v>
      </c>
      <c r="N165" s="147"/>
      <c r="O165" s="147"/>
      <c r="P165" s="147"/>
      <c r="Q165" s="148"/>
      <c r="R165" s="147"/>
      <c r="S165" s="147"/>
      <c r="T165" s="147"/>
      <c r="U165" s="144">
        <f t="shared" si="35"/>
        <v>3000</v>
      </c>
      <c r="V165" s="144">
        <v>3000</v>
      </c>
      <c r="W165" s="147"/>
      <c r="X165" s="147"/>
      <c r="Y165" s="147"/>
      <c r="Z165" s="148"/>
      <c r="AA165" s="147"/>
      <c r="AB165" s="147"/>
      <c r="AC165" s="147"/>
      <c r="AD165" s="149"/>
      <c r="AE165" s="149"/>
      <c r="AF165" s="149"/>
      <c r="AG165" s="149"/>
      <c r="AH165" s="149"/>
      <c r="AI165" s="149"/>
      <c r="AJ165" s="149"/>
      <c r="AK165" s="149"/>
      <c r="AL165" s="149"/>
      <c r="AM165" s="149"/>
    </row>
    <row r="166" spans="1:39" s="4" customFormat="1" ht="24" x14ac:dyDescent="0.2">
      <c r="A166" s="159">
        <v>3232</v>
      </c>
      <c r="B166" s="160" t="s">
        <v>52</v>
      </c>
      <c r="C166" s="144">
        <f t="shared" si="33"/>
        <v>0</v>
      </c>
      <c r="D166" s="144"/>
      <c r="E166" s="147"/>
      <c r="F166" s="147"/>
      <c r="G166" s="147"/>
      <c r="H166" s="148"/>
      <c r="I166" s="147"/>
      <c r="J166" s="147"/>
      <c r="K166" s="147"/>
      <c r="L166" s="144">
        <f t="shared" si="34"/>
        <v>0</v>
      </c>
      <c r="M166" s="144"/>
      <c r="N166" s="147"/>
      <c r="O166" s="147"/>
      <c r="P166" s="147"/>
      <c r="Q166" s="148"/>
      <c r="R166" s="147"/>
      <c r="S166" s="147"/>
      <c r="T166" s="147"/>
      <c r="U166" s="144">
        <f t="shared" si="35"/>
        <v>0</v>
      </c>
      <c r="V166" s="144"/>
      <c r="W166" s="147"/>
      <c r="X166" s="147"/>
      <c r="Y166" s="147"/>
      <c r="Z166" s="148"/>
      <c r="AA166" s="147"/>
      <c r="AB166" s="147"/>
      <c r="AC166" s="147"/>
      <c r="AD166" s="149"/>
      <c r="AE166" s="149"/>
      <c r="AF166" s="149"/>
      <c r="AG166" s="149"/>
      <c r="AH166" s="149"/>
      <c r="AI166" s="149"/>
      <c r="AJ166" s="149"/>
      <c r="AK166" s="149"/>
      <c r="AL166" s="149"/>
      <c r="AM166" s="149"/>
    </row>
    <row r="167" spans="1:39" s="4" customFormat="1" x14ac:dyDescent="0.2">
      <c r="A167" s="159">
        <v>3233</v>
      </c>
      <c r="B167" s="160" t="s">
        <v>91</v>
      </c>
      <c r="C167" s="144">
        <f t="shared" si="33"/>
        <v>0</v>
      </c>
      <c r="D167" s="144"/>
      <c r="E167" s="147"/>
      <c r="F167" s="147"/>
      <c r="G167" s="147"/>
      <c r="H167" s="148"/>
      <c r="I167" s="147"/>
      <c r="J167" s="147"/>
      <c r="K167" s="147"/>
      <c r="L167" s="144">
        <f t="shared" si="34"/>
        <v>0</v>
      </c>
      <c r="M167" s="144"/>
      <c r="N167" s="147"/>
      <c r="O167" s="147"/>
      <c r="P167" s="147"/>
      <c r="Q167" s="148"/>
      <c r="R167" s="147"/>
      <c r="S167" s="147"/>
      <c r="T167" s="147"/>
      <c r="U167" s="144">
        <f t="shared" si="35"/>
        <v>0</v>
      </c>
      <c r="V167" s="144"/>
      <c r="W167" s="147"/>
      <c r="X167" s="147"/>
      <c r="Y167" s="147"/>
      <c r="Z167" s="148"/>
      <c r="AA167" s="147"/>
      <c r="AB167" s="147"/>
      <c r="AC167" s="147"/>
      <c r="AD167" s="149"/>
      <c r="AE167" s="149"/>
      <c r="AF167" s="149"/>
      <c r="AG167" s="149"/>
      <c r="AH167" s="149"/>
      <c r="AI167" s="149"/>
      <c r="AJ167" s="149"/>
      <c r="AK167" s="149"/>
      <c r="AL167" s="149"/>
      <c r="AM167" s="149"/>
    </row>
    <row r="168" spans="1:39" s="4" customFormat="1" x14ac:dyDescent="0.2">
      <c r="A168" s="159">
        <v>3234</v>
      </c>
      <c r="B168" s="160" t="s">
        <v>93</v>
      </c>
      <c r="C168" s="144">
        <f t="shared" si="33"/>
        <v>0</v>
      </c>
      <c r="D168" s="144"/>
      <c r="E168" s="147"/>
      <c r="F168" s="147"/>
      <c r="G168" s="147"/>
      <c r="H168" s="148"/>
      <c r="I168" s="147"/>
      <c r="J168" s="147"/>
      <c r="K168" s="147"/>
      <c r="L168" s="144">
        <f t="shared" si="34"/>
        <v>0</v>
      </c>
      <c r="M168" s="144"/>
      <c r="N168" s="147"/>
      <c r="O168" s="147"/>
      <c r="P168" s="147"/>
      <c r="Q168" s="148"/>
      <c r="R168" s="147"/>
      <c r="S168" s="147"/>
      <c r="T168" s="147"/>
      <c r="U168" s="144">
        <f t="shared" si="35"/>
        <v>0</v>
      </c>
      <c r="V168" s="144"/>
      <c r="W168" s="147"/>
      <c r="X168" s="147"/>
      <c r="Y168" s="147"/>
      <c r="Z168" s="148"/>
      <c r="AA168" s="147"/>
      <c r="AB168" s="147"/>
      <c r="AC168" s="147"/>
      <c r="AD168" s="149"/>
      <c r="AE168" s="149"/>
      <c r="AF168" s="149"/>
      <c r="AG168" s="149"/>
      <c r="AH168" s="149"/>
      <c r="AI168" s="149"/>
      <c r="AJ168" s="149"/>
      <c r="AK168" s="149"/>
      <c r="AL168" s="149"/>
      <c r="AM168" s="149"/>
    </row>
    <row r="169" spans="1:39" s="4" customFormat="1" x14ac:dyDescent="0.2">
      <c r="A169" s="159">
        <v>3235</v>
      </c>
      <c r="B169" s="160" t="s">
        <v>95</v>
      </c>
      <c r="C169" s="144">
        <f t="shared" si="33"/>
        <v>0</v>
      </c>
      <c r="D169" s="144"/>
      <c r="E169" s="147"/>
      <c r="F169" s="147"/>
      <c r="G169" s="147"/>
      <c r="H169" s="148"/>
      <c r="I169" s="147"/>
      <c r="J169" s="147"/>
      <c r="K169" s="147"/>
      <c r="L169" s="144">
        <f t="shared" si="34"/>
        <v>0</v>
      </c>
      <c r="M169" s="144"/>
      <c r="N169" s="147"/>
      <c r="O169" s="147"/>
      <c r="P169" s="147"/>
      <c r="Q169" s="148"/>
      <c r="R169" s="147"/>
      <c r="S169" s="147"/>
      <c r="T169" s="147"/>
      <c r="U169" s="144">
        <f t="shared" si="35"/>
        <v>0</v>
      </c>
      <c r="V169" s="144"/>
      <c r="W169" s="147"/>
      <c r="X169" s="147"/>
      <c r="Y169" s="147"/>
      <c r="Z169" s="148"/>
      <c r="AA169" s="147"/>
      <c r="AB169" s="147"/>
      <c r="AC169" s="147"/>
      <c r="AD169" s="149"/>
      <c r="AE169" s="149"/>
      <c r="AF169" s="149"/>
      <c r="AG169" s="149"/>
      <c r="AH169" s="149"/>
      <c r="AI169" s="149"/>
      <c r="AJ169" s="149"/>
      <c r="AK169" s="149"/>
      <c r="AL169" s="149"/>
      <c r="AM169" s="149"/>
    </row>
    <row r="170" spans="1:39" s="4" customFormat="1" x14ac:dyDescent="0.2">
      <c r="A170" s="159">
        <v>3236</v>
      </c>
      <c r="B170" s="160" t="s">
        <v>97</v>
      </c>
      <c r="C170" s="144">
        <f t="shared" si="33"/>
        <v>0</v>
      </c>
      <c r="D170" s="144"/>
      <c r="E170" s="147"/>
      <c r="F170" s="147"/>
      <c r="G170" s="147"/>
      <c r="H170" s="148"/>
      <c r="I170" s="147"/>
      <c r="J170" s="147"/>
      <c r="K170" s="147"/>
      <c r="L170" s="144">
        <f t="shared" si="34"/>
        <v>0</v>
      </c>
      <c r="M170" s="144"/>
      <c r="N170" s="147"/>
      <c r="O170" s="147"/>
      <c r="P170" s="147"/>
      <c r="Q170" s="148"/>
      <c r="R170" s="147"/>
      <c r="S170" s="147"/>
      <c r="T170" s="147"/>
      <c r="U170" s="144">
        <f t="shared" si="35"/>
        <v>0</v>
      </c>
      <c r="V170" s="144"/>
      <c r="W170" s="147"/>
      <c r="X170" s="147"/>
      <c r="Y170" s="147"/>
      <c r="Z170" s="148"/>
      <c r="AA170" s="147"/>
      <c r="AB170" s="147"/>
      <c r="AC170" s="147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</row>
    <row r="171" spans="1:39" s="4" customFormat="1" x14ac:dyDescent="0.2">
      <c r="A171" s="159">
        <v>3237</v>
      </c>
      <c r="B171" s="160" t="s">
        <v>99</v>
      </c>
      <c r="C171" s="144">
        <f t="shared" si="33"/>
        <v>5000</v>
      </c>
      <c r="D171" s="144">
        <v>5000</v>
      </c>
      <c r="E171" s="147"/>
      <c r="F171" s="147"/>
      <c r="G171" s="147"/>
      <c r="H171" s="148"/>
      <c r="I171" s="147"/>
      <c r="J171" s="147"/>
      <c r="K171" s="147"/>
      <c r="L171" s="144">
        <f t="shared" si="34"/>
        <v>5000</v>
      </c>
      <c r="M171" s="144">
        <v>5000</v>
      </c>
      <c r="N171" s="147"/>
      <c r="O171" s="147"/>
      <c r="P171" s="147"/>
      <c r="Q171" s="148"/>
      <c r="R171" s="147"/>
      <c r="S171" s="147"/>
      <c r="T171" s="147"/>
      <c r="U171" s="144">
        <f t="shared" si="35"/>
        <v>5000</v>
      </c>
      <c r="V171" s="144">
        <v>5000</v>
      </c>
      <c r="W171" s="147"/>
      <c r="X171" s="147"/>
      <c r="Y171" s="147"/>
      <c r="Z171" s="148"/>
      <c r="AA171" s="147"/>
      <c r="AB171" s="147"/>
      <c r="AC171" s="147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</row>
    <row r="172" spans="1:39" s="4" customFormat="1" x14ac:dyDescent="0.2">
      <c r="A172" s="159">
        <v>3238</v>
      </c>
      <c r="B172" s="160" t="s">
        <v>101</v>
      </c>
      <c r="C172" s="144">
        <f t="shared" si="33"/>
        <v>0</v>
      </c>
      <c r="D172" s="147"/>
      <c r="E172" s="147"/>
      <c r="F172" s="147"/>
      <c r="G172" s="147"/>
      <c r="H172" s="148"/>
      <c r="I172" s="147"/>
      <c r="J172" s="147"/>
      <c r="K172" s="147"/>
      <c r="L172" s="144">
        <f t="shared" si="34"/>
        <v>0</v>
      </c>
      <c r="M172" s="147"/>
      <c r="N172" s="147"/>
      <c r="O172" s="147"/>
      <c r="P172" s="147"/>
      <c r="Q172" s="148"/>
      <c r="R172" s="147"/>
      <c r="S172" s="147"/>
      <c r="T172" s="147"/>
      <c r="U172" s="144">
        <f t="shared" si="35"/>
        <v>0</v>
      </c>
      <c r="V172" s="147"/>
      <c r="W172" s="147"/>
      <c r="X172" s="147"/>
      <c r="Y172" s="147"/>
      <c r="Z172" s="148"/>
      <c r="AA172" s="147"/>
      <c r="AB172" s="147"/>
      <c r="AC172" s="147"/>
      <c r="AD172" s="149"/>
      <c r="AE172" s="149"/>
      <c r="AF172" s="149"/>
      <c r="AG172" s="149"/>
      <c r="AH172" s="149"/>
      <c r="AI172" s="149"/>
      <c r="AJ172" s="149"/>
      <c r="AK172" s="149"/>
      <c r="AL172" s="149"/>
      <c r="AM172" s="149"/>
    </row>
    <row r="173" spans="1:39" x14ac:dyDescent="0.2">
      <c r="A173" s="159">
        <v>3239</v>
      </c>
      <c r="B173" s="160" t="s">
        <v>103</v>
      </c>
      <c r="C173" s="144">
        <f t="shared" si="33"/>
        <v>13000</v>
      </c>
      <c r="D173" s="144">
        <v>13000</v>
      </c>
      <c r="E173" s="144"/>
      <c r="F173" s="144"/>
      <c r="G173" s="144"/>
      <c r="H173" s="145"/>
      <c r="I173" s="144"/>
      <c r="J173" s="144"/>
      <c r="K173" s="144"/>
      <c r="L173" s="144">
        <f t="shared" si="34"/>
        <v>13000</v>
      </c>
      <c r="M173" s="144">
        <v>13000</v>
      </c>
      <c r="N173" s="144"/>
      <c r="O173" s="144"/>
      <c r="P173" s="144"/>
      <c r="Q173" s="145"/>
      <c r="R173" s="144"/>
      <c r="S173" s="144"/>
      <c r="T173" s="144"/>
      <c r="U173" s="144">
        <f t="shared" si="35"/>
        <v>13000</v>
      </c>
      <c r="V173" s="144">
        <v>13000</v>
      </c>
      <c r="W173" s="144"/>
      <c r="X173" s="144"/>
      <c r="Y173" s="144"/>
      <c r="Z173" s="145"/>
      <c r="AA173" s="144"/>
      <c r="AB173" s="144"/>
      <c r="AC173" s="144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</row>
    <row r="174" spans="1:39" s="4" customFormat="1" ht="24" x14ac:dyDescent="0.2">
      <c r="A174" s="159">
        <v>3241</v>
      </c>
      <c r="B174" s="160" t="s">
        <v>105</v>
      </c>
      <c r="C174" s="144">
        <f t="shared" si="33"/>
        <v>0</v>
      </c>
      <c r="D174" s="147"/>
      <c r="E174" s="147"/>
      <c r="F174" s="147"/>
      <c r="G174" s="147"/>
      <c r="H174" s="148"/>
      <c r="I174" s="147"/>
      <c r="J174" s="147"/>
      <c r="K174" s="147"/>
      <c r="L174" s="144">
        <f t="shared" si="34"/>
        <v>0</v>
      </c>
      <c r="M174" s="147"/>
      <c r="N174" s="147"/>
      <c r="O174" s="147"/>
      <c r="P174" s="147"/>
      <c r="Q174" s="148"/>
      <c r="R174" s="147"/>
      <c r="S174" s="147"/>
      <c r="T174" s="147"/>
      <c r="U174" s="144">
        <f t="shared" si="35"/>
        <v>0</v>
      </c>
      <c r="V174" s="147"/>
      <c r="W174" s="147"/>
      <c r="X174" s="147"/>
      <c r="Y174" s="147"/>
      <c r="Z174" s="148"/>
      <c r="AA174" s="147"/>
      <c r="AB174" s="147"/>
      <c r="AC174" s="147"/>
      <c r="AD174" s="149"/>
      <c r="AE174" s="149"/>
      <c r="AF174" s="149"/>
      <c r="AG174" s="149"/>
      <c r="AH174" s="149"/>
      <c r="AI174" s="149"/>
      <c r="AJ174" s="149"/>
      <c r="AK174" s="149"/>
      <c r="AL174" s="149"/>
      <c r="AM174" s="149"/>
    </row>
    <row r="175" spans="1:39" s="4" customFormat="1" x14ac:dyDescent="0.2">
      <c r="A175" s="159">
        <v>3291</v>
      </c>
      <c r="B175" s="161" t="s">
        <v>109</v>
      </c>
      <c r="C175" s="144">
        <f t="shared" si="33"/>
        <v>0</v>
      </c>
      <c r="D175" s="147"/>
      <c r="E175" s="147"/>
      <c r="F175" s="147"/>
      <c r="G175" s="147"/>
      <c r="H175" s="148"/>
      <c r="I175" s="147"/>
      <c r="J175" s="147"/>
      <c r="K175" s="147"/>
      <c r="L175" s="144">
        <f t="shared" si="34"/>
        <v>0</v>
      </c>
      <c r="M175" s="147"/>
      <c r="N175" s="147"/>
      <c r="O175" s="147"/>
      <c r="P175" s="147"/>
      <c r="Q175" s="148"/>
      <c r="R175" s="147"/>
      <c r="S175" s="147"/>
      <c r="T175" s="147"/>
      <c r="U175" s="144">
        <f t="shared" si="35"/>
        <v>0</v>
      </c>
      <c r="V175" s="147"/>
      <c r="W175" s="147"/>
      <c r="X175" s="147"/>
      <c r="Y175" s="147"/>
      <c r="Z175" s="148"/>
      <c r="AA175" s="147"/>
      <c r="AB175" s="147"/>
      <c r="AC175" s="147"/>
      <c r="AD175" s="149"/>
      <c r="AE175" s="149"/>
      <c r="AF175" s="149"/>
      <c r="AG175" s="149"/>
      <c r="AH175" s="149"/>
      <c r="AI175" s="149"/>
      <c r="AJ175" s="149"/>
      <c r="AK175" s="149"/>
      <c r="AL175" s="149"/>
      <c r="AM175" s="149"/>
    </row>
    <row r="176" spans="1:39" s="4" customFormat="1" x14ac:dyDescent="0.2">
      <c r="A176" s="159">
        <v>3292</v>
      </c>
      <c r="B176" s="160" t="s">
        <v>111</v>
      </c>
      <c r="C176" s="144">
        <f t="shared" si="33"/>
        <v>0</v>
      </c>
      <c r="D176" s="147"/>
      <c r="E176" s="147"/>
      <c r="F176" s="147"/>
      <c r="G176" s="147"/>
      <c r="H176" s="148"/>
      <c r="I176" s="147"/>
      <c r="J176" s="147"/>
      <c r="K176" s="147"/>
      <c r="L176" s="144">
        <f t="shared" si="34"/>
        <v>0</v>
      </c>
      <c r="M176" s="147"/>
      <c r="N176" s="147"/>
      <c r="O176" s="147"/>
      <c r="P176" s="147"/>
      <c r="Q176" s="148"/>
      <c r="R176" s="147"/>
      <c r="S176" s="147"/>
      <c r="T176" s="147"/>
      <c r="U176" s="144">
        <f t="shared" si="35"/>
        <v>0</v>
      </c>
      <c r="V176" s="147"/>
      <c r="W176" s="147"/>
      <c r="X176" s="147"/>
      <c r="Y176" s="147"/>
      <c r="Z176" s="148"/>
      <c r="AA176" s="147"/>
      <c r="AB176" s="147"/>
      <c r="AC176" s="147"/>
      <c r="AD176" s="149"/>
      <c r="AE176" s="149"/>
      <c r="AF176" s="149"/>
      <c r="AG176" s="149"/>
      <c r="AH176" s="149"/>
      <c r="AI176" s="149"/>
      <c r="AJ176" s="149"/>
      <c r="AK176" s="149"/>
      <c r="AL176" s="149"/>
      <c r="AM176" s="149"/>
    </row>
    <row r="177" spans="1:39" s="4" customFormat="1" x14ac:dyDescent="0.2">
      <c r="A177" s="159">
        <v>3293</v>
      </c>
      <c r="B177" s="160" t="s">
        <v>113</v>
      </c>
      <c r="C177" s="144">
        <f t="shared" si="33"/>
        <v>0</v>
      </c>
      <c r="D177" s="147"/>
      <c r="E177" s="147"/>
      <c r="F177" s="147"/>
      <c r="G177" s="147"/>
      <c r="H177" s="148"/>
      <c r="I177" s="147"/>
      <c r="J177" s="147"/>
      <c r="K177" s="147"/>
      <c r="L177" s="144">
        <f t="shared" si="34"/>
        <v>0</v>
      </c>
      <c r="M177" s="147"/>
      <c r="N177" s="147"/>
      <c r="O177" s="147"/>
      <c r="P177" s="147"/>
      <c r="Q177" s="148"/>
      <c r="R177" s="147"/>
      <c r="S177" s="147"/>
      <c r="T177" s="147"/>
      <c r="U177" s="144">
        <f t="shared" si="35"/>
        <v>0</v>
      </c>
      <c r="V177" s="147"/>
      <c r="W177" s="147"/>
      <c r="X177" s="147"/>
      <c r="Y177" s="147"/>
      <c r="Z177" s="148"/>
      <c r="AA177" s="147"/>
      <c r="AB177" s="147"/>
      <c r="AC177" s="147"/>
      <c r="AD177" s="149"/>
      <c r="AE177" s="149"/>
      <c r="AF177" s="149"/>
      <c r="AG177" s="149"/>
      <c r="AH177" s="149"/>
      <c r="AI177" s="149"/>
      <c r="AJ177" s="149"/>
      <c r="AK177" s="149"/>
      <c r="AL177" s="149"/>
      <c r="AM177" s="149"/>
    </row>
    <row r="178" spans="1:39" s="4" customFormat="1" x14ac:dyDescent="0.2">
      <c r="A178" s="159">
        <v>3294</v>
      </c>
      <c r="B178" s="160" t="s">
        <v>357</v>
      </c>
      <c r="C178" s="144">
        <f t="shared" si="33"/>
        <v>0</v>
      </c>
      <c r="D178" s="147"/>
      <c r="E178" s="147"/>
      <c r="F178" s="147"/>
      <c r="G178" s="147"/>
      <c r="H178" s="148"/>
      <c r="I178" s="147"/>
      <c r="J178" s="147"/>
      <c r="K178" s="147"/>
      <c r="L178" s="144">
        <f t="shared" si="34"/>
        <v>0</v>
      </c>
      <c r="M178" s="147"/>
      <c r="N178" s="147"/>
      <c r="O178" s="147"/>
      <c r="P178" s="147"/>
      <c r="Q178" s="148"/>
      <c r="R178" s="147"/>
      <c r="S178" s="147"/>
      <c r="T178" s="147"/>
      <c r="U178" s="144">
        <f t="shared" si="35"/>
        <v>0</v>
      </c>
      <c r="V178" s="147"/>
      <c r="W178" s="147"/>
      <c r="X178" s="147"/>
      <c r="Y178" s="147"/>
      <c r="Z178" s="148"/>
      <c r="AA178" s="147"/>
      <c r="AB178" s="147"/>
      <c r="AC178" s="147"/>
      <c r="AD178" s="149"/>
      <c r="AE178" s="149"/>
      <c r="AF178" s="149"/>
      <c r="AG178" s="149"/>
      <c r="AH178" s="149"/>
      <c r="AI178" s="149"/>
      <c r="AJ178" s="149"/>
      <c r="AK178" s="149"/>
      <c r="AL178" s="149"/>
      <c r="AM178" s="149"/>
    </row>
    <row r="179" spans="1:39" s="4" customFormat="1" x14ac:dyDescent="0.2">
      <c r="A179" s="159">
        <v>3295</v>
      </c>
      <c r="B179" s="160" t="s">
        <v>117</v>
      </c>
      <c r="C179" s="144">
        <f t="shared" si="33"/>
        <v>0</v>
      </c>
      <c r="D179" s="147"/>
      <c r="E179" s="147"/>
      <c r="F179" s="147"/>
      <c r="G179" s="147"/>
      <c r="H179" s="148"/>
      <c r="I179" s="147"/>
      <c r="J179" s="147"/>
      <c r="K179" s="147"/>
      <c r="L179" s="144">
        <f t="shared" si="34"/>
        <v>0</v>
      </c>
      <c r="M179" s="147"/>
      <c r="N179" s="147"/>
      <c r="O179" s="147"/>
      <c r="P179" s="147"/>
      <c r="Q179" s="148"/>
      <c r="R179" s="147"/>
      <c r="S179" s="147"/>
      <c r="T179" s="147"/>
      <c r="U179" s="144">
        <f t="shared" si="35"/>
        <v>0</v>
      </c>
      <c r="V179" s="147"/>
      <c r="W179" s="147"/>
      <c r="X179" s="147"/>
      <c r="Y179" s="147"/>
      <c r="Z179" s="148"/>
      <c r="AA179" s="147"/>
      <c r="AB179" s="147"/>
      <c r="AC179" s="147"/>
      <c r="AD179" s="149"/>
      <c r="AE179" s="149"/>
      <c r="AF179" s="149"/>
      <c r="AG179" s="149"/>
      <c r="AH179" s="149"/>
      <c r="AI179" s="149"/>
      <c r="AJ179" s="149"/>
      <c r="AK179" s="149"/>
      <c r="AL179" s="149"/>
      <c r="AM179" s="149"/>
    </row>
    <row r="180" spans="1:39" s="4" customFormat="1" x14ac:dyDescent="0.2">
      <c r="A180" s="159">
        <v>3299</v>
      </c>
      <c r="B180" s="160" t="s">
        <v>358</v>
      </c>
      <c r="C180" s="144">
        <f t="shared" si="33"/>
        <v>0</v>
      </c>
      <c r="D180" s="147"/>
      <c r="E180" s="147"/>
      <c r="F180" s="147"/>
      <c r="G180" s="147"/>
      <c r="H180" s="148"/>
      <c r="I180" s="147"/>
      <c r="J180" s="147"/>
      <c r="K180" s="147"/>
      <c r="L180" s="144">
        <f t="shared" si="34"/>
        <v>0</v>
      </c>
      <c r="M180" s="147"/>
      <c r="N180" s="147"/>
      <c r="O180" s="147"/>
      <c r="P180" s="147"/>
      <c r="Q180" s="148"/>
      <c r="R180" s="147"/>
      <c r="S180" s="147"/>
      <c r="T180" s="147"/>
      <c r="U180" s="144">
        <f t="shared" si="35"/>
        <v>0</v>
      </c>
      <c r="V180" s="147"/>
      <c r="W180" s="147"/>
      <c r="X180" s="147"/>
      <c r="Y180" s="147"/>
      <c r="Z180" s="148"/>
      <c r="AA180" s="147"/>
      <c r="AB180" s="147"/>
      <c r="AC180" s="147"/>
      <c r="AD180" s="149"/>
      <c r="AE180" s="149"/>
      <c r="AF180" s="149"/>
      <c r="AG180" s="149"/>
      <c r="AH180" s="149"/>
      <c r="AI180" s="149"/>
      <c r="AJ180" s="149"/>
      <c r="AK180" s="149"/>
      <c r="AL180" s="149"/>
      <c r="AM180" s="149"/>
    </row>
    <row r="181" spans="1:39" s="69" customFormat="1" x14ac:dyDescent="0.2">
      <c r="A181" s="155">
        <v>34</v>
      </c>
      <c r="B181" s="156" t="s">
        <v>122</v>
      </c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</row>
    <row r="182" spans="1:39" s="4" customFormat="1" x14ac:dyDescent="0.2">
      <c r="A182" s="159">
        <v>3431</v>
      </c>
      <c r="B182" s="161" t="s">
        <v>129</v>
      </c>
      <c r="C182" s="147"/>
      <c r="D182" s="147"/>
      <c r="E182" s="147"/>
      <c r="F182" s="147"/>
      <c r="G182" s="147"/>
      <c r="H182" s="148"/>
      <c r="I182" s="147"/>
      <c r="J182" s="147"/>
      <c r="K182" s="147"/>
      <c r="L182" s="147"/>
      <c r="M182" s="147"/>
      <c r="N182" s="147"/>
      <c r="O182" s="147"/>
      <c r="P182" s="147"/>
      <c r="Q182" s="148"/>
      <c r="R182" s="147"/>
      <c r="S182" s="147"/>
      <c r="T182" s="147"/>
      <c r="U182" s="147"/>
      <c r="V182" s="147"/>
      <c r="W182" s="147"/>
      <c r="X182" s="147"/>
      <c r="Y182" s="147"/>
      <c r="Z182" s="148"/>
      <c r="AA182" s="147"/>
      <c r="AB182" s="147"/>
      <c r="AC182" s="147"/>
      <c r="AD182" s="149"/>
      <c r="AE182" s="149"/>
      <c r="AF182" s="149"/>
      <c r="AG182" s="149"/>
      <c r="AH182" s="149"/>
      <c r="AI182" s="149"/>
      <c r="AJ182" s="149"/>
      <c r="AK182" s="149"/>
      <c r="AL182" s="149"/>
      <c r="AM182" s="149"/>
    </row>
    <row r="183" spans="1:39" s="4" customFormat="1" ht="24" x14ac:dyDescent="0.2">
      <c r="A183" s="159">
        <v>3432</v>
      </c>
      <c r="B183" s="160" t="s">
        <v>131</v>
      </c>
      <c r="C183" s="147"/>
      <c r="D183" s="147"/>
      <c r="E183" s="147"/>
      <c r="F183" s="147"/>
      <c r="G183" s="147"/>
      <c r="H183" s="148"/>
      <c r="I183" s="147"/>
      <c r="J183" s="147"/>
      <c r="K183" s="147"/>
      <c r="L183" s="147"/>
      <c r="M183" s="147"/>
      <c r="N183" s="147"/>
      <c r="O183" s="147"/>
      <c r="P183" s="147"/>
      <c r="Q183" s="148"/>
      <c r="R183" s="147"/>
      <c r="S183" s="147"/>
      <c r="T183" s="147"/>
      <c r="U183" s="147"/>
      <c r="V183" s="147"/>
      <c r="W183" s="147"/>
      <c r="X183" s="147"/>
      <c r="Y183" s="147"/>
      <c r="Z183" s="148"/>
      <c r="AA183" s="147"/>
      <c r="AB183" s="147"/>
      <c r="AC183" s="147"/>
      <c r="AD183" s="149"/>
      <c r="AE183" s="149"/>
      <c r="AF183" s="149"/>
      <c r="AG183" s="149"/>
      <c r="AH183" s="149"/>
      <c r="AI183" s="149"/>
      <c r="AJ183" s="149"/>
      <c r="AK183" s="149"/>
      <c r="AL183" s="149"/>
      <c r="AM183" s="149"/>
    </row>
    <row r="184" spans="1:39" s="4" customFormat="1" x14ac:dyDescent="0.2">
      <c r="A184" s="159">
        <v>3433</v>
      </c>
      <c r="B184" s="160" t="s">
        <v>359</v>
      </c>
      <c r="C184" s="147"/>
      <c r="D184" s="147"/>
      <c r="E184" s="147"/>
      <c r="F184" s="147"/>
      <c r="G184" s="147"/>
      <c r="H184" s="148"/>
      <c r="I184" s="147"/>
      <c r="J184" s="147"/>
      <c r="K184" s="147"/>
      <c r="L184" s="147"/>
      <c r="M184" s="147"/>
      <c r="N184" s="147"/>
      <c r="O184" s="147"/>
      <c r="P184" s="147"/>
      <c r="Q184" s="148"/>
      <c r="R184" s="147"/>
      <c r="S184" s="147"/>
      <c r="T184" s="147"/>
      <c r="U184" s="147"/>
      <c r="V184" s="147"/>
      <c r="W184" s="147"/>
      <c r="X184" s="147"/>
      <c r="Y184" s="147"/>
      <c r="Z184" s="148"/>
      <c r="AA184" s="147"/>
      <c r="AB184" s="147"/>
      <c r="AC184" s="147"/>
      <c r="AD184" s="149"/>
      <c r="AE184" s="149"/>
      <c r="AF184" s="149"/>
      <c r="AG184" s="149"/>
      <c r="AH184" s="149"/>
      <c r="AI184" s="149"/>
      <c r="AJ184" s="149"/>
      <c r="AK184" s="149"/>
      <c r="AL184" s="149"/>
      <c r="AM184" s="149"/>
    </row>
    <row r="185" spans="1:39" s="69" customFormat="1" ht="24.75" customHeight="1" x14ac:dyDescent="0.2">
      <c r="A185" s="162" t="s">
        <v>161</v>
      </c>
      <c r="B185" s="163" t="s">
        <v>162</v>
      </c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  <c r="AA185" s="148"/>
      <c r="AB185" s="148"/>
      <c r="AC185" s="148"/>
      <c r="AD185" s="157"/>
      <c r="AE185" s="157"/>
      <c r="AF185" s="157"/>
      <c r="AG185" s="157"/>
      <c r="AH185" s="157"/>
      <c r="AI185" s="157"/>
      <c r="AJ185" s="157"/>
      <c r="AK185" s="157"/>
      <c r="AL185" s="157"/>
      <c r="AM185" s="157"/>
    </row>
    <row r="186" spans="1:39" s="4" customFormat="1" x14ac:dyDescent="0.2">
      <c r="A186" s="159">
        <v>4221</v>
      </c>
      <c r="B186" s="160" t="s">
        <v>169</v>
      </c>
      <c r="C186" s="147"/>
      <c r="D186" s="147"/>
      <c r="E186" s="147"/>
      <c r="F186" s="147"/>
      <c r="G186" s="147"/>
      <c r="H186" s="148"/>
      <c r="I186" s="147"/>
      <c r="J186" s="147"/>
      <c r="K186" s="147"/>
      <c r="L186" s="147"/>
      <c r="M186" s="147"/>
      <c r="N186" s="147"/>
      <c r="O186" s="147"/>
      <c r="P186" s="147"/>
      <c r="Q186" s="148"/>
      <c r="R186" s="147"/>
      <c r="S186" s="147"/>
      <c r="T186" s="147"/>
      <c r="U186" s="147"/>
      <c r="V186" s="147"/>
      <c r="W186" s="147"/>
      <c r="X186" s="147"/>
      <c r="Y186" s="147"/>
      <c r="Z186" s="148"/>
      <c r="AA186" s="147"/>
      <c r="AB186" s="147"/>
      <c r="AC186" s="147"/>
      <c r="AD186" s="149"/>
      <c r="AE186" s="149"/>
      <c r="AF186" s="149"/>
      <c r="AG186" s="149"/>
      <c r="AH186" s="149"/>
      <c r="AI186" s="149"/>
      <c r="AJ186" s="149"/>
      <c r="AK186" s="149"/>
      <c r="AL186" s="149"/>
      <c r="AM186" s="149"/>
    </row>
    <row r="187" spans="1:39" s="4" customFormat="1" x14ac:dyDescent="0.2">
      <c r="A187" s="159">
        <v>4222</v>
      </c>
      <c r="B187" s="160" t="s">
        <v>171</v>
      </c>
      <c r="C187" s="147"/>
      <c r="D187" s="147"/>
      <c r="E187" s="147"/>
      <c r="F187" s="147"/>
      <c r="G187" s="147"/>
      <c r="H187" s="148"/>
      <c r="I187" s="147"/>
      <c r="J187" s="147"/>
      <c r="K187" s="147"/>
      <c r="L187" s="147"/>
      <c r="M187" s="147"/>
      <c r="N187" s="147"/>
      <c r="O187" s="147"/>
      <c r="P187" s="147"/>
      <c r="Q187" s="148"/>
      <c r="R187" s="147"/>
      <c r="S187" s="147"/>
      <c r="T187" s="147"/>
      <c r="U187" s="147"/>
      <c r="V187" s="147"/>
      <c r="W187" s="147"/>
      <c r="X187" s="147"/>
      <c r="Y187" s="147"/>
      <c r="Z187" s="148"/>
      <c r="AA187" s="147"/>
      <c r="AB187" s="147"/>
      <c r="AC187" s="147"/>
      <c r="AD187" s="149"/>
      <c r="AE187" s="149"/>
      <c r="AF187" s="149"/>
      <c r="AG187" s="149"/>
      <c r="AH187" s="149"/>
      <c r="AI187" s="149"/>
      <c r="AJ187" s="149"/>
      <c r="AK187" s="149"/>
      <c r="AL187" s="149"/>
      <c r="AM187" s="149"/>
    </row>
    <row r="188" spans="1:39" s="4" customFormat="1" x14ac:dyDescent="0.2">
      <c r="A188" s="159">
        <v>4223</v>
      </c>
      <c r="B188" s="160" t="s">
        <v>173</v>
      </c>
      <c r="C188" s="147"/>
      <c r="D188" s="147"/>
      <c r="E188" s="147"/>
      <c r="F188" s="147"/>
      <c r="G188" s="147"/>
      <c r="H188" s="148"/>
      <c r="I188" s="147"/>
      <c r="J188" s="147"/>
      <c r="K188" s="147"/>
      <c r="L188" s="147"/>
      <c r="M188" s="147"/>
      <c r="N188" s="147"/>
      <c r="O188" s="147"/>
      <c r="P188" s="147"/>
      <c r="Q188" s="148"/>
      <c r="R188" s="147"/>
      <c r="S188" s="147"/>
      <c r="T188" s="147"/>
      <c r="U188" s="147"/>
      <c r="V188" s="147"/>
      <c r="W188" s="147"/>
      <c r="X188" s="147"/>
      <c r="Y188" s="147"/>
      <c r="Z188" s="148"/>
      <c r="AA188" s="147"/>
      <c r="AB188" s="147"/>
      <c r="AC188" s="147"/>
      <c r="AD188" s="149"/>
      <c r="AE188" s="149"/>
      <c r="AF188" s="149"/>
      <c r="AG188" s="149"/>
      <c r="AH188" s="149"/>
      <c r="AI188" s="149"/>
      <c r="AJ188" s="149"/>
      <c r="AK188" s="149"/>
      <c r="AL188" s="149"/>
      <c r="AM188" s="149"/>
    </row>
    <row r="189" spans="1:39" s="4" customFormat="1" x14ac:dyDescent="0.2">
      <c r="A189" s="159">
        <v>4224</v>
      </c>
      <c r="B189" s="160" t="s">
        <v>175</v>
      </c>
      <c r="C189" s="147"/>
      <c r="D189" s="147"/>
      <c r="E189" s="147"/>
      <c r="F189" s="147"/>
      <c r="G189" s="147"/>
      <c r="H189" s="148"/>
      <c r="I189" s="147"/>
      <c r="J189" s="147"/>
      <c r="K189" s="147"/>
      <c r="L189" s="147"/>
      <c r="M189" s="147"/>
      <c r="N189" s="147"/>
      <c r="O189" s="147"/>
      <c r="P189" s="147"/>
      <c r="Q189" s="148"/>
      <c r="R189" s="147"/>
      <c r="S189" s="147"/>
      <c r="T189" s="147"/>
      <c r="U189" s="147"/>
      <c r="V189" s="147"/>
      <c r="W189" s="147"/>
      <c r="X189" s="147"/>
      <c r="Y189" s="147"/>
      <c r="Z189" s="148"/>
      <c r="AA189" s="147"/>
      <c r="AB189" s="147"/>
      <c r="AC189" s="147"/>
      <c r="AD189" s="149"/>
      <c r="AE189" s="149"/>
      <c r="AF189" s="149"/>
      <c r="AG189" s="149"/>
      <c r="AH189" s="149"/>
      <c r="AI189" s="149"/>
      <c r="AJ189" s="149"/>
      <c r="AK189" s="149"/>
      <c r="AL189" s="149"/>
      <c r="AM189" s="149"/>
    </row>
    <row r="190" spans="1:39" s="4" customFormat="1" x14ac:dyDescent="0.2">
      <c r="A190" s="159">
        <v>4225</v>
      </c>
      <c r="B190" s="160" t="s">
        <v>360</v>
      </c>
      <c r="C190" s="147"/>
      <c r="D190" s="147"/>
      <c r="E190" s="147"/>
      <c r="F190" s="147"/>
      <c r="G190" s="147"/>
      <c r="H190" s="148"/>
      <c r="I190" s="147"/>
      <c r="J190" s="147"/>
      <c r="K190" s="147"/>
      <c r="L190" s="147"/>
      <c r="M190" s="147"/>
      <c r="N190" s="147"/>
      <c r="O190" s="147"/>
      <c r="P190" s="147"/>
      <c r="Q190" s="148"/>
      <c r="R190" s="147"/>
      <c r="S190" s="147"/>
      <c r="T190" s="147"/>
      <c r="U190" s="147"/>
      <c r="V190" s="147"/>
      <c r="W190" s="147"/>
      <c r="X190" s="147"/>
      <c r="Y190" s="147"/>
      <c r="Z190" s="148"/>
      <c r="AA190" s="147"/>
      <c r="AB190" s="147"/>
      <c r="AC190" s="147"/>
      <c r="AD190" s="149"/>
      <c r="AE190" s="149"/>
      <c r="AF190" s="149"/>
      <c r="AG190" s="149"/>
      <c r="AH190" s="149"/>
      <c r="AI190" s="149"/>
      <c r="AJ190" s="149"/>
      <c r="AK190" s="149"/>
      <c r="AL190" s="149"/>
      <c r="AM190" s="149"/>
    </row>
    <row r="191" spans="1:39" s="4" customFormat="1" x14ac:dyDescent="0.2">
      <c r="A191" s="159">
        <v>4226</v>
      </c>
      <c r="B191" s="160" t="s">
        <v>179</v>
      </c>
      <c r="C191" s="147"/>
      <c r="D191" s="147"/>
      <c r="E191" s="147"/>
      <c r="F191" s="147"/>
      <c r="G191" s="147"/>
      <c r="H191" s="148"/>
      <c r="I191" s="147"/>
      <c r="J191" s="147"/>
      <c r="K191" s="147"/>
      <c r="L191" s="147"/>
      <c r="M191" s="147"/>
      <c r="N191" s="147"/>
      <c r="O191" s="147"/>
      <c r="P191" s="147"/>
      <c r="Q191" s="148"/>
      <c r="R191" s="147"/>
      <c r="S191" s="147"/>
      <c r="T191" s="147"/>
      <c r="U191" s="147"/>
      <c r="V191" s="147"/>
      <c r="W191" s="147"/>
      <c r="X191" s="147"/>
      <c r="Y191" s="147"/>
      <c r="Z191" s="148"/>
      <c r="AA191" s="147"/>
      <c r="AB191" s="147"/>
      <c r="AC191" s="147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</row>
    <row r="192" spans="1:39" s="4" customFormat="1" x14ac:dyDescent="0.2">
      <c r="A192" s="159">
        <v>4227</v>
      </c>
      <c r="B192" s="161" t="s">
        <v>50</v>
      </c>
      <c r="C192" s="147"/>
      <c r="D192" s="147"/>
      <c r="E192" s="147"/>
      <c r="F192" s="147"/>
      <c r="G192" s="147"/>
      <c r="H192" s="148"/>
      <c r="I192" s="147"/>
      <c r="J192" s="147"/>
      <c r="K192" s="147"/>
      <c r="L192" s="147"/>
      <c r="M192" s="147"/>
      <c r="N192" s="147"/>
      <c r="O192" s="147"/>
      <c r="P192" s="147"/>
      <c r="Q192" s="148"/>
      <c r="R192" s="147"/>
      <c r="S192" s="147"/>
      <c r="T192" s="147"/>
      <c r="U192" s="147"/>
      <c r="V192" s="147"/>
      <c r="W192" s="147"/>
      <c r="X192" s="147"/>
      <c r="Y192" s="147"/>
      <c r="Z192" s="148"/>
      <c r="AA192" s="147"/>
      <c r="AB192" s="147"/>
      <c r="AC192" s="147"/>
      <c r="AD192" s="149"/>
      <c r="AE192" s="149"/>
      <c r="AF192" s="149"/>
      <c r="AG192" s="149"/>
      <c r="AH192" s="149"/>
      <c r="AI192" s="149"/>
      <c r="AJ192" s="149"/>
      <c r="AK192" s="149"/>
      <c r="AL192" s="149"/>
      <c r="AM192" s="149"/>
    </row>
    <row r="193" spans="1:39" s="4" customFormat="1" ht="24" x14ac:dyDescent="0.2">
      <c r="A193" s="159">
        <v>4231</v>
      </c>
      <c r="B193" s="160" t="s">
        <v>184</v>
      </c>
      <c r="C193" s="147"/>
      <c r="D193" s="147"/>
      <c r="E193" s="147"/>
      <c r="F193" s="147"/>
      <c r="G193" s="147"/>
      <c r="H193" s="148"/>
      <c r="I193" s="147"/>
      <c r="J193" s="147"/>
      <c r="K193" s="147"/>
      <c r="L193" s="147"/>
      <c r="M193" s="147"/>
      <c r="N193" s="147"/>
      <c r="O193" s="147"/>
      <c r="P193" s="147"/>
      <c r="Q193" s="148"/>
      <c r="R193" s="147"/>
      <c r="S193" s="147"/>
      <c r="T193" s="147"/>
      <c r="U193" s="147"/>
      <c r="V193" s="147"/>
      <c r="W193" s="147"/>
      <c r="X193" s="147"/>
      <c r="Y193" s="147"/>
      <c r="Z193" s="148"/>
      <c r="AA193" s="147"/>
      <c r="AB193" s="147"/>
      <c r="AC193" s="147"/>
      <c r="AD193" s="149"/>
      <c r="AE193" s="149"/>
      <c r="AF193" s="149"/>
      <c r="AG193" s="149"/>
      <c r="AH193" s="149"/>
      <c r="AI193" s="149"/>
      <c r="AJ193" s="149"/>
      <c r="AK193" s="149"/>
      <c r="AL193" s="149"/>
      <c r="AM193" s="149"/>
    </row>
    <row r="194" spans="1:39" s="4" customFormat="1" x14ac:dyDescent="0.2">
      <c r="A194" s="159">
        <v>4241</v>
      </c>
      <c r="B194" s="160" t="s">
        <v>361</v>
      </c>
      <c r="C194" s="147"/>
      <c r="D194" s="147"/>
      <c r="E194" s="147"/>
      <c r="F194" s="147"/>
      <c r="G194" s="147"/>
      <c r="H194" s="148"/>
      <c r="I194" s="147"/>
      <c r="J194" s="147"/>
      <c r="K194" s="147"/>
      <c r="L194" s="147"/>
      <c r="M194" s="147"/>
      <c r="N194" s="147"/>
      <c r="O194" s="147"/>
      <c r="P194" s="147"/>
      <c r="Q194" s="148"/>
      <c r="R194" s="147"/>
      <c r="S194" s="147"/>
      <c r="T194" s="147"/>
      <c r="U194" s="147"/>
      <c r="V194" s="147"/>
      <c r="W194" s="147"/>
      <c r="X194" s="147"/>
      <c r="Y194" s="147"/>
      <c r="Z194" s="148"/>
      <c r="AA194" s="147"/>
      <c r="AB194" s="147"/>
      <c r="AC194" s="147"/>
      <c r="AD194" s="149"/>
      <c r="AE194" s="149"/>
      <c r="AF194" s="149"/>
      <c r="AG194" s="149"/>
      <c r="AH194" s="149"/>
      <c r="AI194" s="149"/>
      <c r="AJ194" s="149"/>
      <c r="AK194" s="149"/>
      <c r="AL194" s="149"/>
      <c r="AM194" s="149"/>
    </row>
    <row r="195" spans="1:39" s="69" customFormat="1" ht="24" x14ac:dyDescent="0.2">
      <c r="A195" s="162" t="s">
        <v>212</v>
      </c>
      <c r="B195" s="163" t="s">
        <v>362</v>
      </c>
      <c r="C195" s="148"/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57"/>
      <c r="AE195" s="157"/>
      <c r="AF195" s="157"/>
      <c r="AG195" s="157"/>
      <c r="AH195" s="157"/>
      <c r="AI195" s="157"/>
      <c r="AJ195" s="157"/>
      <c r="AK195" s="157"/>
      <c r="AL195" s="157"/>
      <c r="AM195" s="157"/>
    </row>
    <row r="196" spans="1:39" s="4" customFormat="1" ht="24" x14ac:dyDescent="0.2">
      <c r="A196" s="159">
        <v>4511</v>
      </c>
      <c r="B196" s="160" t="s">
        <v>51</v>
      </c>
      <c r="C196" s="147"/>
      <c r="D196" s="147"/>
      <c r="E196" s="147"/>
      <c r="F196" s="147"/>
      <c r="G196" s="147"/>
      <c r="H196" s="148"/>
      <c r="I196" s="147"/>
      <c r="J196" s="147"/>
      <c r="K196" s="147"/>
      <c r="L196" s="147"/>
      <c r="M196" s="147"/>
      <c r="N196" s="147"/>
      <c r="O196" s="147"/>
      <c r="P196" s="147"/>
      <c r="Q196" s="148"/>
      <c r="R196" s="147"/>
      <c r="S196" s="147"/>
      <c r="T196" s="147"/>
      <c r="U196" s="147"/>
      <c r="V196" s="147"/>
      <c r="W196" s="147"/>
      <c r="X196" s="147"/>
      <c r="Y196" s="147"/>
      <c r="Z196" s="148"/>
      <c r="AA196" s="147"/>
      <c r="AB196" s="147"/>
      <c r="AC196" s="147"/>
      <c r="AD196" s="149"/>
      <c r="AE196" s="149"/>
      <c r="AF196" s="149"/>
      <c r="AG196" s="149"/>
      <c r="AH196" s="149"/>
      <c r="AI196" s="149"/>
      <c r="AJ196" s="149"/>
      <c r="AK196" s="149"/>
      <c r="AL196" s="149"/>
      <c r="AM196" s="149"/>
    </row>
    <row r="197" spans="1:39" x14ac:dyDescent="0.2">
      <c r="A197" s="151"/>
      <c r="B197" s="165"/>
      <c r="C197" s="166"/>
      <c r="D197" s="166"/>
      <c r="E197" s="166"/>
      <c r="F197" s="166"/>
      <c r="G197" s="166"/>
      <c r="H197" s="145"/>
      <c r="I197" s="166"/>
      <c r="J197" s="166"/>
      <c r="K197" s="166"/>
      <c r="L197" s="166"/>
      <c r="M197" s="166"/>
      <c r="N197" s="166"/>
      <c r="O197" s="166"/>
      <c r="P197" s="166"/>
      <c r="Q197" s="145"/>
      <c r="R197" s="166"/>
      <c r="S197" s="166"/>
      <c r="T197" s="166"/>
      <c r="U197" s="166"/>
      <c r="V197" s="166"/>
      <c r="W197" s="166"/>
      <c r="X197" s="166"/>
      <c r="Y197" s="166"/>
      <c r="Z197" s="145"/>
      <c r="AA197" s="166"/>
      <c r="AB197" s="166"/>
      <c r="AC197" s="16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</row>
    <row r="198" spans="1:39" s="4" customFormat="1" ht="12.75" customHeight="1" x14ac:dyDescent="0.2">
      <c r="A198" s="151" t="s">
        <v>38</v>
      </c>
      <c r="B198" s="164" t="s">
        <v>368</v>
      </c>
      <c r="C198" s="153"/>
      <c r="D198" s="153"/>
      <c r="E198" s="153"/>
      <c r="F198" s="153"/>
      <c r="G198" s="153"/>
      <c r="H198" s="148"/>
      <c r="I198" s="153"/>
      <c r="J198" s="153"/>
      <c r="K198" s="153"/>
      <c r="L198" s="153"/>
      <c r="M198" s="153"/>
      <c r="N198" s="153"/>
      <c r="O198" s="153"/>
      <c r="P198" s="153"/>
      <c r="Q198" s="148"/>
      <c r="R198" s="153"/>
      <c r="S198" s="153"/>
      <c r="T198" s="153"/>
      <c r="U198" s="153"/>
      <c r="V198" s="153"/>
      <c r="W198" s="153"/>
      <c r="X198" s="153"/>
      <c r="Y198" s="153"/>
      <c r="Z198" s="148"/>
      <c r="AA198" s="153"/>
      <c r="AB198" s="153"/>
      <c r="AC198" s="153"/>
      <c r="AD198" s="149"/>
      <c r="AE198" s="149"/>
      <c r="AF198" s="149"/>
      <c r="AG198" s="149"/>
      <c r="AH198" s="149"/>
      <c r="AI198" s="149"/>
      <c r="AJ198" s="149"/>
      <c r="AK198" s="149"/>
      <c r="AL198" s="149"/>
      <c r="AM198" s="149"/>
    </row>
    <row r="199" spans="1:39" s="4" customFormat="1" x14ac:dyDescent="0.2">
      <c r="A199" s="142">
        <v>3</v>
      </c>
      <c r="B199" s="154" t="s">
        <v>353</v>
      </c>
      <c r="C199" s="147"/>
      <c r="D199" s="147"/>
      <c r="E199" s="147"/>
      <c r="F199" s="147"/>
      <c r="G199" s="147"/>
      <c r="H199" s="148"/>
      <c r="I199" s="147"/>
      <c r="J199" s="147"/>
      <c r="K199" s="147"/>
      <c r="L199" s="147"/>
      <c r="M199" s="147"/>
      <c r="N199" s="147"/>
      <c r="O199" s="147"/>
      <c r="P199" s="147"/>
      <c r="Q199" s="148"/>
      <c r="R199" s="147"/>
      <c r="S199" s="147"/>
      <c r="T199" s="147"/>
      <c r="U199" s="147"/>
      <c r="V199" s="147"/>
      <c r="W199" s="147"/>
      <c r="X199" s="147"/>
      <c r="Y199" s="147"/>
      <c r="Z199" s="148"/>
      <c r="AA199" s="147"/>
      <c r="AB199" s="147"/>
      <c r="AC199" s="147"/>
      <c r="AD199" s="149"/>
      <c r="AE199" s="149"/>
      <c r="AF199" s="149"/>
      <c r="AG199" s="149"/>
      <c r="AH199" s="149"/>
      <c r="AI199" s="149"/>
      <c r="AJ199" s="149"/>
      <c r="AK199" s="149"/>
      <c r="AL199" s="149"/>
      <c r="AM199" s="149"/>
    </row>
    <row r="200" spans="1:39" s="69" customFormat="1" x14ac:dyDescent="0.2">
      <c r="A200" s="155">
        <v>31</v>
      </c>
      <c r="B200" s="156" t="s">
        <v>21</v>
      </c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57"/>
      <c r="AE200" s="157"/>
      <c r="AF200" s="157"/>
      <c r="AG200" s="157"/>
      <c r="AH200" s="157"/>
      <c r="AI200" s="157"/>
      <c r="AJ200" s="157"/>
      <c r="AK200" s="157"/>
      <c r="AL200" s="157"/>
      <c r="AM200" s="157"/>
    </row>
    <row r="201" spans="1:39" x14ac:dyDescent="0.2">
      <c r="A201" s="158">
        <v>3111</v>
      </c>
      <c r="B201" s="143" t="s">
        <v>354</v>
      </c>
      <c r="C201" s="144"/>
      <c r="D201" s="144"/>
      <c r="E201" s="144"/>
      <c r="F201" s="144"/>
      <c r="G201" s="144"/>
      <c r="H201" s="145"/>
      <c r="I201" s="144"/>
      <c r="J201" s="144"/>
      <c r="K201" s="144"/>
      <c r="L201" s="144"/>
      <c r="M201" s="144"/>
      <c r="N201" s="144"/>
      <c r="O201" s="144"/>
      <c r="P201" s="144"/>
      <c r="Q201" s="145"/>
      <c r="R201" s="144"/>
      <c r="S201" s="144"/>
      <c r="T201" s="144"/>
      <c r="U201" s="144"/>
      <c r="V201" s="144"/>
      <c r="W201" s="144"/>
      <c r="X201" s="144"/>
      <c r="Y201" s="144"/>
      <c r="Z201" s="145"/>
      <c r="AA201" s="144"/>
      <c r="AB201" s="144"/>
      <c r="AC201" s="144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</row>
    <row r="202" spans="1:39" x14ac:dyDescent="0.2">
      <c r="A202" s="158">
        <v>3113</v>
      </c>
      <c r="B202" s="143" t="s">
        <v>59</v>
      </c>
      <c r="C202" s="144"/>
      <c r="D202" s="144"/>
      <c r="E202" s="144"/>
      <c r="F202" s="144"/>
      <c r="G202" s="144"/>
      <c r="H202" s="145"/>
      <c r="I202" s="144"/>
      <c r="J202" s="144"/>
      <c r="K202" s="144"/>
      <c r="L202" s="144"/>
      <c r="M202" s="144"/>
      <c r="N202" s="144"/>
      <c r="O202" s="144"/>
      <c r="P202" s="144"/>
      <c r="Q202" s="145"/>
      <c r="R202" s="144"/>
      <c r="S202" s="144"/>
      <c r="T202" s="144"/>
      <c r="U202" s="144"/>
      <c r="V202" s="144"/>
      <c r="W202" s="144"/>
      <c r="X202" s="144"/>
      <c r="Y202" s="144"/>
      <c r="Z202" s="145"/>
      <c r="AA202" s="144"/>
      <c r="AB202" s="144"/>
      <c r="AC202" s="144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</row>
    <row r="203" spans="1:39" x14ac:dyDescent="0.2">
      <c r="A203" s="158">
        <v>3114</v>
      </c>
      <c r="B203" s="143" t="s">
        <v>61</v>
      </c>
      <c r="C203" s="144"/>
      <c r="D203" s="144"/>
      <c r="E203" s="144"/>
      <c r="F203" s="144"/>
      <c r="G203" s="144"/>
      <c r="H203" s="145"/>
      <c r="I203" s="144"/>
      <c r="J203" s="144"/>
      <c r="K203" s="144"/>
      <c r="L203" s="144"/>
      <c r="M203" s="144"/>
      <c r="N203" s="144"/>
      <c r="O203" s="144"/>
      <c r="P203" s="144"/>
      <c r="Q203" s="145"/>
      <c r="R203" s="144"/>
      <c r="S203" s="144"/>
      <c r="T203" s="144"/>
      <c r="U203" s="144"/>
      <c r="V203" s="144"/>
      <c r="W203" s="144"/>
      <c r="X203" s="144"/>
      <c r="Y203" s="144"/>
      <c r="Z203" s="145"/>
      <c r="AA203" s="144"/>
      <c r="AB203" s="144"/>
      <c r="AC203" s="144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</row>
    <row r="204" spans="1:39" x14ac:dyDescent="0.2">
      <c r="A204" s="158">
        <v>3121</v>
      </c>
      <c r="B204" s="143" t="s">
        <v>23</v>
      </c>
      <c r="C204" s="144"/>
      <c r="D204" s="144"/>
      <c r="E204" s="144"/>
      <c r="F204" s="144"/>
      <c r="G204" s="144"/>
      <c r="H204" s="145"/>
      <c r="I204" s="144"/>
      <c r="J204" s="144"/>
      <c r="K204" s="144"/>
      <c r="L204" s="144"/>
      <c r="M204" s="144"/>
      <c r="N204" s="144"/>
      <c r="O204" s="144"/>
      <c r="P204" s="144"/>
      <c r="Q204" s="145"/>
      <c r="R204" s="144"/>
      <c r="S204" s="144"/>
      <c r="T204" s="144"/>
      <c r="U204" s="144"/>
      <c r="V204" s="144"/>
      <c r="W204" s="144"/>
      <c r="X204" s="144"/>
      <c r="Y204" s="144"/>
      <c r="Z204" s="145"/>
      <c r="AA204" s="144"/>
      <c r="AB204" s="144"/>
      <c r="AC204" s="144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</row>
    <row r="205" spans="1:39" x14ac:dyDescent="0.2">
      <c r="A205" s="158">
        <v>3131</v>
      </c>
      <c r="B205" s="143" t="s">
        <v>355</v>
      </c>
      <c r="C205" s="144"/>
      <c r="D205" s="144"/>
      <c r="E205" s="144"/>
      <c r="F205" s="144"/>
      <c r="G205" s="144"/>
      <c r="H205" s="145"/>
      <c r="I205" s="144"/>
      <c r="J205" s="144"/>
      <c r="K205" s="144"/>
      <c r="L205" s="144"/>
      <c r="M205" s="144"/>
      <c r="N205" s="144"/>
      <c r="O205" s="144"/>
      <c r="P205" s="144"/>
      <c r="Q205" s="145"/>
      <c r="R205" s="144"/>
      <c r="S205" s="144"/>
      <c r="T205" s="144"/>
      <c r="U205" s="144"/>
      <c r="V205" s="144"/>
      <c r="W205" s="144"/>
      <c r="X205" s="144"/>
      <c r="Y205" s="144"/>
      <c r="Z205" s="145"/>
      <c r="AA205" s="144"/>
      <c r="AB205" s="144"/>
      <c r="AC205" s="144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</row>
    <row r="206" spans="1:39" ht="25.5" x14ac:dyDescent="0.2">
      <c r="A206" s="158">
        <v>3132</v>
      </c>
      <c r="B206" s="143" t="s">
        <v>46</v>
      </c>
      <c r="C206" s="144"/>
      <c r="D206" s="144"/>
      <c r="E206" s="144"/>
      <c r="F206" s="144"/>
      <c r="G206" s="144"/>
      <c r="H206" s="145"/>
      <c r="I206" s="144"/>
      <c r="J206" s="144"/>
      <c r="K206" s="144"/>
      <c r="L206" s="144"/>
      <c r="M206" s="144"/>
      <c r="N206" s="144"/>
      <c r="O206" s="144"/>
      <c r="P206" s="144"/>
      <c r="Q206" s="145"/>
      <c r="R206" s="144"/>
      <c r="S206" s="144"/>
      <c r="T206" s="144"/>
      <c r="U206" s="144"/>
      <c r="V206" s="144"/>
      <c r="W206" s="144"/>
      <c r="X206" s="144"/>
      <c r="Y206" s="144"/>
      <c r="Z206" s="145"/>
      <c r="AA206" s="144"/>
      <c r="AB206" s="144"/>
      <c r="AC206" s="144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</row>
    <row r="207" spans="1:39" ht="24" x14ac:dyDescent="0.2">
      <c r="A207" s="159">
        <v>3133</v>
      </c>
      <c r="B207" s="160" t="s">
        <v>47</v>
      </c>
      <c r="C207" s="144"/>
      <c r="D207" s="144"/>
      <c r="E207" s="144"/>
      <c r="F207" s="144"/>
      <c r="G207" s="144"/>
      <c r="H207" s="145"/>
      <c r="I207" s="144"/>
      <c r="J207" s="144"/>
      <c r="K207" s="144"/>
      <c r="L207" s="144"/>
      <c r="M207" s="144"/>
      <c r="N207" s="144"/>
      <c r="O207" s="144"/>
      <c r="P207" s="144"/>
      <c r="Q207" s="145"/>
      <c r="R207" s="144"/>
      <c r="S207" s="144"/>
      <c r="T207" s="144"/>
      <c r="U207" s="144"/>
      <c r="V207" s="144"/>
      <c r="W207" s="144"/>
      <c r="X207" s="144"/>
      <c r="Y207" s="144"/>
      <c r="Z207" s="145"/>
      <c r="AA207" s="144"/>
      <c r="AB207" s="144"/>
      <c r="AC207" s="144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</row>
    <row r="208" spans="1:39" s="69" customFormat="1" x14ac:dyDescent="0.2">
      <c r="A208" s="155">
        <v>32</v>
      </c>
      <c r="B208" s="156" t="s">
        <v>25</v>
      </c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</row>
    <row r="209" spans="1:39" s="4" customFormat="1" x14ac:dyDescent="0.2">
      <c r="A209" s="159">
        <v>3211</v>
      </c>
      <c r="B209" s="160" t="s">
        <v>68</v>
      </c>
      <c r="C209" s="147"/>
      <c r="D209" s="147"/>
      <c r="E209" s="147"/>
      <c r="F209" s="147"/>
      <c r="G209" s="147"/>
      <c r="H209" s="148"/>
      <c r="I209" s="147"/>
      <c r="J209" s="147"/>
      <c r="K209" s="147"/>
      <c r="L209" s="147"/>
      <c r="M209" s="147"/>
      <c r="N209" s="147"/>
      <c r="O209" s="147"/>
      <c r="P209" s="147"/>
      <c r="Q209" s="148"/>
      <c r="R209" s="147"/>
      <c r="S209" s="147"/>
      <c r="T209" s="147"/>
      <c r="U209" s="147"/>
      <c r="V209" s="147"/>
      <c r="W209" s="147"/>
      <c r="X209" s="147"/>
      <c r="Y209" s="147"/>
      <c r="Z209" s="148"/>
      <c r="AA209" s="147"/>
      <c r="AB209" s="147"/>
      <c r="AC209" s="147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</row>
    <row r="210" spans="1:39" s="4" customFormat="1" ht="24" x14ac:dyDescent="0.2">
      <c r="A210" s="159">
        <v>3212</v>
      </c>
      <c r="B210" s="160" t="s">
        <v>70</v>
      </c>
      <c r="C210" s="147"/>
      <c r="D210" s="147"/>
      <c r="E210" s="147"/>
      <c r="F210" s="147"/>
      <c r="G210" s="147"/>
      <c r="H210" s="148"/>
      <c r="I210" s="147"/>
      <c r="J210" s="147"/>
      <c r="K210" s="147"/>
      <c r="L210" s="147"/>
      <c r="M210" s="147"/>
      <c r="N210" s="147"/>
      <c r="O210" s="147"/>
      <c r="P210" s="147"/>
      <c r="Q210" s="148"/>
      <c r="R210" s="147"/>
      <c r="S210" s="147"/>
      <c r="T210" s="147"/>
      <c r="U210" s="147"/>
      <c r="V210" s="147"/>
      <c r="W210" s="147"/>
      <c r="X210" s="147"/>
      <c r="Y210" s="147"/>
      <c r="Z210" s="148"/>
      <c r="AA210" s="147"/>
      <c r="AB210" s="147"/>
      <c r="AC210" s="147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</row>
    <row r="211" spans="1:39" s="4" customFormat="1" x14ac:dyDescent="0.2">
      <c r="A211" s="159">
        <v>3213</v>
      </c>
      <c r="B211" s="160" t="s">
        <v>72</v>
      </c>
      <c r="C211" s="147"/>
      <c r="D211" s="147"/>
      <c r="E211" s="147"/>
      <c r="F211" s="147"/>
      <c r="G211" s="147"/>
      <c r="H211" s="148"/>
      <c r="I211" s="147"/>
      <c r="J211" s="147"/>
      <c r="K211" s="147"/>
      <c r="L211" s="147"/>
      <c r="M211" s="147"/>
      <c r="N211" s="147"/>
      <c r="O211" s="147"/>
      <c r="P211" s="147"/>
      <c r="Q211" s="148"/>
      <c r="R211" s="147"/>
      <c r="S211" s="147"/>
      <c r="T211" s="147"/>
      <c r="U211" s="147"/>
      <c r="V211" s="147"/>
      <c r="W211" s="147"/>
      <c r="X211" s="147"/>
      <c r="Y211" s="147"/>
      <c r="Z211" s="148"/>
      <c r="AA211" s="147"/>
      <c r="AB211" s="147"/>
      <c r="AC211" s="147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</row>
    <row r="212" spans="1:39" s="4" customFormat="1" x14ac:dyDescent="0.2">
      <c r="A212" s="159">
        <v>3214</v>
      </c>
      <c r="B212" s="160" t="s">
        <v>74</v>
      </c>
      <c r="C212" s="147"/>
      <c r="D212" s="147"/>
      <c r="E212" s="147"/>
      <c r="F212" s="147"/>
      <c r="G212" s="147"/>
      <c r="H212" s="148"/>
      <c r="I212" s="147"/>
      <c r="J212" s="147"/>
      <c r="K212" s="147"/>
      <c r="L212" s="147"/>
      <c r="M212" s="147"/>
      <c r="N212" s="147"/>
      <c r="O212" s="147"/>
      <c r="P212" s="147"/>
      <c r="Q212" s="148"/>
      <c r="R212" s="147"/>
      <c r="S212" s="147"/>
      <c r="T212" s="147"/>
      <c r="U212" s="147"/>
      <c r="V212" s="147"/>
      <c r="W212" s="147"/>
      <c r="X212" s="147"/>
      <c r="Y212" s="147"/>
      <c r="Z212" s="148"/>
      <c r="AA212" s="147"/>
      <c r="AB212" s="147"/>
      <c r="AC212" s="147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</row>
    <row r="213" spans="1:39" s="4" customFormat="1" ht="24" x14ac:dyDescent="0.2">
      <c r="A213" s="159">
        <v>3221</v>
      </c>
      <c r="B213" s="160" t="s">
        <v>48</v>
      </c>
      <c r="C213" s="147"/>
      <c r="D213" s="147"/>
      <c r="E213" s="147"/>
      <c r="F213" s="147"/>
      <c r="G213" s="147"/>
      <c r="H213" s="148"/>
      <c r="I213" s="147"/>
      <c r="J213" s="147"/>
      <c r="K213" s="147"/>
      <c r="L213" s="147"/>
      <c r="M213" s="147"/>
      <c r="N213" s="147"/>
      <c r="O213" s="147"/>
      <c r="P213" s="147"/>
      <c r="Q213" s="148"/>
      <c r="R213" s="147"/>
      <c r="S213" s="147"/>
      <c r="T213" s="147"/>
      <c r="U213" s="147"/>
      <c r="V213" s="147"/>
      <c r="W213" s="147"/>
      <c r="X213" s="147"/>
      <c r="Y213" s="147"/>
      <c r="Z213" s="148"/>
      <c r="AA213" s="147"/>
      <c r="AB213" s="147"/>
      <c r="AC213" s="147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</row>
    <row r="214" spans="1:39" s="4" customFormat="1" x14ac:dyDescent="0.2">
      <c r="A214" s="159">
        <v>3222</v>
      </c>
      <c r="B214" s="160" t="s">
        <v>49</v>
      </c>
      <c r="C214" s="147"/>
      <c r="D214" s="147"/>
      <c r="E214" s="147"/>
      <c r="F214" s="147"/>
      <c r="G214" s="147"/>
      <c r="H214" s="148"/>
      <c r="I214" s="147"/>
      <c r="J214" s="147"/>
      <c r="K214" s="147"/>
      <c r="L214" s="147"/>
      <c r="M214" s="147"/>
      <c r="N214" s="147"/>
      <c r="O214" s="147"/>
      <c r="P214" s="147"/>
      <c r="Q214" s="148"/>
      <c r="R214" s="147"/>
      <c r="S214" s="147"/>
      <c r="T214" s="147"/>
      <c r="U214" s="147"/>
      <c r="V214" s="147"/>
      <c r="W214" s="147"/>
      <c r="X214" s="147"/>
      <c r="Y214" s="147"/>
      <c r="Z214" s="148"/>
      <c r="AA214" s="147"/>
      <c r="AB214" s="147"/>
      <c r="AC214" s="147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</row>
    <row r="215" spans="1:39" s="4" customFormat="1" x14ac:dyDescent="0.2">
      <c r="A215" s="159">
        <v>3223</v>
      </c>
      <c r="B215" s="160" t="s">
        <v>79</v>
      </c>
      <c r="C215" s="147"/>
      <c r="D215" s="147"/>
      <c r="E215" s="147"/>
      <c r="F215" s="147"/>
      <c r="G215" s="147"/>
      <c r="H215" s="148"/>
      <c r="I215" s="147"/>
      <c r="J215" s="147"/>
      <c r="K215" s="147"/>
      <c r="L215" s="147"/>
      <c r="M215" s="147"/>
      <c r="N215" s="147"/>
      <c r="O215" s="147"/>
      <c r="P215" s="147"/>
      <c r="Q215" s="148"/>
      <c r="R215" s="147"/>
      <c r="S215" s="147"/>
      <c r="T215" s="147"/>
      <c r="U215" s="147"/>
      <c r="V215" s="147"/>
      <c r="W215" s="147"/>
      <c r="X215" s="147"/>
      <c r="Y215" s="147"/>
      <c r="Z215" s="148"/>
      <c r="AA215" s="147"/>
      <c r="AB215" s="147"/>
      <c r="AC215" s="147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</row>
    <row r="216" spans="1:39" s="4" customFormat="1" ht="24" x14ac:dyDescent="0.2">
      <c r="A216" s="159">
        <v>3224</v>
      </c>
      <c r="B216" s="160" t="s">
        <v>81</v>
      </c>
      <c r="C216" s="147"/>
      <c r="D216" s="147"/>
      <c r="E216" s="147"/>
      <c r="F216" s="147"/>
      <c r="G216" s="147"/>
      <c r="H216" s="148"/>
      <c r="I216" s="147"/>
      <c r="J216" s="147"/>
      <c r="K216" s="147"/>
      <c r="L216" s="147"/>
      <c r="M216" s="147"/>
      <c r="N216" s="147"/>
      <c r="O216" s="147"/>
      <c r="P216" s="147"/>
      <c r="Q216" s="148"/>
      <c r="R216" s="147"/>
      <c r="S216" s="147"/>
      <c r="T216" s="147"/>
      <c r="U216" s="147"/>
      <c r="V216" s="147"/>
      <c r="W216" s="147"/>
      <c r="X216" s="147"/>
      <c r="Y216" s="147"/>
      <c r="Z216" s="148"/>
      <c r="AA216" s="147"/>
      <c r="AB216" s="147"/>
      <c r="AC216" s="147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</row>
    <row r="217" spans="1:39" x14ac:dyDescent="0.2">
      <c r="A217" s="159">
        <v>3225</v>
      </c>
      <c r="B217" s="160" t="s">
        <v>83</v>
      </c>
      <c r="C217" s="144"/>
      <c r="D217" s="144"/>
      <c r="E217" s="144"/>
      <c r="F217" s="144"/>
      <c r="G217" s="144"/>
      <c r="H217" s="145"/>
      <c r="I217" s="144"/>
      <c r="J217" s="144"/>
      <c r="K217" s="144"/>
      <c r="L217" s="144"/>
      <c r="M217" s="144"/>
      <c r="N217" s="144"/>
      <c r="O217" s="144"/>
      <c r="P217" s="144"/>
      <c r="Q217" s="145"/>
      <c r="R217" s="144"/>
      <c r="S217" s="144"/>
      <c r="T217" s="144"/>
      <c r="U217" s="144"/>
      <c r="V217" s="144"/>
      <c r="W217" s="144"/>
      <c r="X217" s="144"/>
      <c r="Y217" s="144"/>
      <c r="Z217" s="145"/>
      <c r="AA217" s="144"/>
      <c r="AB217" s="144"/>
      <c r="AC217" s="144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</row>
    <row r="218" spans="1:39" x14ac:dyDescent="0.2">
      <c r="A218" s="159">
        <v>3226</v>
      </c>
      <c r="B218" s="160" t="s">
        <v>356</v>
      </c>
      <c r="C218" s="144"/>
      <c r="D218" s="144"/>
      <c r="E218" s="144"/>
      <c r="F218" s="144"/>
      <c r="G218" s="144"/>
      <c r="H218" s="145"/>
      <c r="I218" s="144"/>
      <c r="J218" s="144"/>
      <c r="K218" s="144"/>
      <c r="L218" s="144"/>
      <c r="M218" s="144"/>
      <c r="N218" s="144"/>
      <c r="O218" s="144"/>
      <c r="P218" s="144"/>
      <c r="Q218" s="145"/>
      <c r="R218" s="144"/>
      <c r="S218" s="144"/>
      <c r="T218" s="144"/>
      <c r="U218" s="144"/>
      <c r="V218" s="144"/>
      <c r="W218" s="144"/>
      <c r="X218" s="144"/>
      <c r="Y218" s="144"/>
      <c r="Z218" s="145"/>
      <c r="AA218" s="144"/>
      <c r="AB218" s="144"/>
      <c r="AC218" s="144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</row>
    <row r="219" spans="1:39" x14ac:dyDescent="0.2">
      <c r="A219" s="159">
        <v>3227</v>
      </c>
      <c r="B219" s="160" t="s">
        <v>85</v>
      </c>
      <c r="C219" s="144"/>
      <c r="D219" s="144"/>
      <c r="E219" s="144"/>
      <c r="F219" s="144"/>
      <c r="G219" s="144"/>
      <c r="H219" s="145"/>
      <c r="I219" s="144"/>
      <c r="J219" s="144"/>
      <c r="K219" s="144"/>
      <c r="L219" s="144"/>
      <c r="M219" s="144"/>
      <c r="N219" s="144"/>
      <c r="O219" s="144"/>
      <c r="P219" s="144"/>
      <c r="Q219" s="145"/>
      <c r="R219" s="144"/>
      <c r="S219" s="144"/>
      <c r="T219" s="144"/>
      <c r="U219" s="144"/>
      <c r="V219" s="144"/>
      <c r="W219" s="144"/>
      <c r="X219" s="144"/>
      <c r="Y219" s="144"/>
      <c r="Z219" s="145"/>
      <c r="AA219" s="144"/>
      <c r="AB219" s="144"/>
      <c r="AC219" s="144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</row>
    <row r="220" spans="1:39" s="4" customFormat="1" x14ac:dyDescent="0.2">
      <c r="A220" s="159">
        <v>3231</v>
      </c>
      <c r="B220" s="160" t="s">
        <v>88</v>
      </c>
      <c r="C220" s="147"/>
      <c r="D220" s="147"/>
      <c r="E220" s="147"/>
      <c r="F220" s="147"/>
      <c r="G220" s="147"/>
      <c r="H220" s="148"/>
      <c r="I220" s="147"/>
      <c r="J220" s="147"/>
      <c r="K220" s="147"/>
      <c r="L220" s="147"/>
      <c r="M220" s="147"/>
      <c r="N220" s="147"/>
      <c r="O220" s="147"/>
      <c r="P220" s="147"/>
      <c r="Q220" s="148"/>
      <c r="R220" s="147"/>
      <c r="S220" s="147"/>
      <c r="T220" s="147"/>
      <c r="U220" s="147"/>
      <c r="V220" s="147"/>
      <c r="W220" s="147"/>
      <c r="X220" s="147"/>
      <c r="Y220" s="147"/>
      <c r="Z220" s="148"/>
      <c r="AA220" s="147"/>
      <c r="AB220" s="147"/>
      <c r="AC220" s="147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</row>
    <row r="221" spans="1:39" s="4" customFormat="1" ht="24" x14ac:dyDescent="0.2">
      <c r="A221" s="159">
        <v>3232</v>
      </c>
      <c r="B221" s="160" t="s">
        <v>52</v>
      </c>
      <c r="C221" s="147"/>
      <c r="D221" s="147"/>
      <c r="E221" s="147"/>
      <c r="F221" s="147"/>
      <c r="G221" s="147"/>
      <c r="H221" s="148"/>
      <c r="I221" s="147"/>
      <c r="J221" s="147"/>
      <c r="K221" s="147"/>
      <c r="L221" s="147"/>
      <c r="M221" s="147"/>
      <c r="N221" s="147"/>
      <c r="O221" s="147"/>
      <c r="P221" s="147"/>
      <c r="Q221" s="148"/>
      <c r="R221" s="147"/>
      <c r="S221" s="147"/>
      <c r="T221" s="147"/>
      <c r="U221" s="147"/>
      <c r="V221" s="147"/>
      <c r="W221" s="147"/>
      <c r="X221" s="147"/>
      <c r="Y221" s="147"/>
      <c r="Z221" s="148"/>
      <c r="AA221" s="147"/>
      <c r="AB221" s="147"/>
      <c r="AC221" s="147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</row>
    <row r="222" spans="1:39" s="4" customFormat="1" x14ac:dyDescent="0.2">
      <c r="A222" s="159">
        <v>3233</v>
      </c>
      <c r="B222" s="160" t="s">
        <v>91</v>
      </c>
      <c r="C222" s="147"/>
      <c r="D222" s="147"/>
      <c r="E222" s="147"/>
      <c r="F222" s="147"/>
      <c r="G222" s="147"/>
      <c r="H222" s="148"/>
      <c r="I222" s="147"/>
      <c r="J222" s="147"/>
      <c r="K222" s="147"/>
      <c r="L222" s="147"/>
      <c r="M222" s="147"/>
      <c r="N222" s="147"/>
      <c r="O222" s="147"/>
      <c r="P222" s="147"/>
      <c r="Q222" s="148"/>
      <c r="R222" s="147"/>
      <c r="S222" s="147"/>
      <c r="T222" s="147"/>
      <c r="U222" s="147"/>
      <c r="V222" s="147"/>
      <c r="W222" s="147"/>
      <c r="X222" s="147"/>
      <c r="Y222" s="147"/>
      <c r="Z222" s="148"/>
      <c r="AA222" s="147"/>
      <c r="AB222" s="147"/>
      <c r="AC222" s="147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</row>
    <row r="223" spans="1:39" s="4" customFormat="1" x14ac:dyDescent="0.2">
      <c r="A223" s="159">
        <v>3234</v>
      </c>
      <c r="B223" s="160" t="s">
        <v>93</v>
      </c>
      <c r="C223" s="147"/>
      <c r="D223" s="147"/>
      <c r="E223" s="147"/>
      <c r="F223" s="147"/>
      <c r="G223" s="147"/>
      <c r="H223" s="148"/>
      <c r="I223" s="147"/>
      <c r="J223" s="147"/>
      <c r="K223" s="147"/>
      <c r="L223" s="147"/>
      <c r="M223" s="147"/>
      <c r="N223" s="147"/>
      <c r="O223" s="147"/>
      <c r="P223" s="147"/>
      <c r="Q223" s="148"/>
      <c r="R223" s="147"/>
      <c r="S223" s="147"/>
      <c r="T223" s="147"/>
      <c r="U223" s="147"/>
      <c r="V223" s="147"/>
      <c r="W223" s="147"/>
      <c r="X223" s="147"/>
      <c r="Y223" s="147"/>
      <c r="Z223" s="148"/>
      <c r="AA223" s="147"/>
      <c r="AB223" s="147"/>
      <c r="AC223" s="147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</row>
    <row r="224" spans="1:39" s="4" customFormat="1" x14ac:dyDescent="0.2">
      <c r="A224" s="159">
        <v>3235</v>
      </c>
      <c r="B224" s="160" t="s">
        <v>95</v>
      </c>
      <c r="C224" s="147"/>
      <c r="D224" s="147"/>
      <c r="E224" s="147"/>
      <c r="F224" s="147"/>
      <c r="G224" s="147"/>
      <c r="H224" s="148"/>
      <c r="I224" s="147"/>
      <c r="J224" s="147"/>
      <c r="K224" s="147"/>
      <c r="L224" s="147"/>
      <c r="M224" s="147"/>
      <c r="N224" s="147"/>
      <c r="O224" s="147"/>
      <c r="P224" s="147"/>
      <c r="Q224" s="148"/>
      <c r="R224" s="147"/>
      <c r="S224" s="147"/>
      <c r="T224" s="147"/>
      <c r="U224" s="147"/>
      <c r="V224" s="147"/>
      <c r="W224" s="147"/>
      <c r="X224" s="147"/>
      <c r="Y224" s="147"/>
      <c r="Z224" s="148"/>
      <c r="AA224" s="147"/>
      <c r="AB224" s="147"/>
      <c r="AC224" s="147"/>
      <c r="AD224" s="149"/>
      <c r="AE224" s="149"/>
      <c r="AF224" s="149"/>
      <c r="AG224" s="149"/>
      <c r="AH224" s="149"/>
      <c r="AI224" s="149"/>
      <c r="AJ224" s="149"/>
      <c r="AK224" s="149"/>
      <c r="AL224" s="149"/>
      <c r="AM224" s="149"/>
    </row>
    <row r="225" spans="1:39" s="4" customFormat="1" x14ac:dyDescent="0.2">
      <c r="A225" s="159">
        <v>3236</v>
      </c>
      <c r="B225" s="160" t="s">
        <v>97</v>
      </c>
      <c r="C225" s="147"/>
      <c r="D225" s="147"/>
      <c r="E225" s="147"/>
      <c r="F225" s="147"/>
      <c r="G225" s="147"/>
      <c r="H225" s="148"/>
      <c r="I225" s="147"/>
      <c r="J225" s="147"/>
      <c r="K225" s="147"/>
      <c r="L225" s="147"/>
      <c r="M225" s="147"/>
      <c r="N225" s="147"/>
      <c r="O225" s="147"/>
      <c r="P225" s="147"/>
      <c r="Q225" s="148"/>
      <c r="R225" s="147"/>
      <c r="S225" s="147"/>
      <c r="T225" s="147"/>
      <c r="U225" s="147"/>
      <c r="V225" s="147"/>
      <c r="W225" s="147"/>
      <c r="X225" s="147"/>
      <c r="Y225" s="147"/>
      <c r="Z225" s="148"/>
      <c r="AA225" s="147"/>
      <c r="AB225" s="147"/>
      <c r="AC225" s="147"/>
      <c r="AD225" s="149"/>
      <c r="AE225" s="149"/>
      <c r="AF225" s="149"/>
      <c r="AG225" s="149"/>
      <c r="AH225" s="149"/>
      <c r="AI225" s="149"/>
      <c r="AJ225" s="149"/>
      <c r="AK225" s="149"/>
      <c r="AL225" s="149"/>
      <c r="AM225" s="149"/>
    </row>
    <row r="226" spans="1:39" s="4" customFormat="1" x14ac:dyDescent="0.2">
      <c r="A226" s="159">
        <v>3237</v>
      </c>
      <c r="B226" s="160" t="s">
        <v>99</v>
      </c>
      <c r="C226" s="147"/>
      <c r="D226" s="147"/>
      <c r="E226" s="147"/>
      <c r="F226" s="147"/>
      <c r="G226" s="147"/>
      <c r="H226" s="148"/>
      <c r="I226" s="147"/>
      <c r="J226" s="147"/>
      <c r="K226" s="147"/>
      <c r="L226" s="147"/>
      <c r="M226" s="147"/>
      <c r="N226" s="147"/>
      <c r="O226" s="147"/>
      <c r="P226" s="147"/>
      <c r="Q226" s="148"/>
      <c r="R226" s="147"/>
      <c r="S226" s="147"/>
      <c r="T226" s="147"/>
      <c r="U226" s="147"/>
      <c r="V226" s="147"/>
      <c r="W226" s="147"/>
      <c r="X226" s="147"/>
      <c r="Y226" s="147"/>
      <c r="Z226" s="148"/>
      <c r="AA226" s="147"/>
      <c r="AB226" s="147"/>
      <c r="AC226" s="147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</row>
    <row r="227" spans="1:39" s="4" customFormat="1" x14ac:dyDescent="0.2">
      <c r="A227" s="159">
        <v>3238</v>
      </c>
      <c r="B227" s="160" t="s">
        <v>101</v>
      </c>
      <c r="C227" s="147"/>
      <c r="D227" s="147"/>
      <c r="E227" s="147"/>
      <c r="F227" s="147"/>
      <c r="G227" s="147"/>
      <c r="H227" s="148"/>
      <c r="I227" s="147"/>
      <c r="J227" s="147"/>
      <c r="K227" s="147"/>
      <c r="L227" s="147"/>
      <c r="M227" s="147"/>
      <c r="N227" s="147"/>
      <c r="O227" s="147"/>
      <c r="P227" s="147"/>
      <c r="Q227" s="148"/>
      <c r="R227" s="147"/>
      <c r="S227" s="147"/>
      <c r="T227" s="147"/>
      <c r="U227" s="147"/>
      <c r="V227" s="147"/>
      <c r="W227" s="147"/>
      <c r="X227" s="147"/>
      <c r="Y227" s="147"/>
      <c r="Z227" s="148"/>
      <c r="AA227" s="147"/>
      <c r="AB227" s="147"/>
      <c r="AC227" s="147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</row>
    <row r="228" spans="1:39" x14ac:dyDescent="0.2">
      <c r="A228" s="159">
        <v>3239</v>
      </c>
      <c r="B228" s="160" t="s">
        <v>103</v>
      </c>
      <c r="C228" s="144"/>
      <c r="D228" s="144"/>
      <c r="E228" s="144"/>
      <c r="F228" s="144"/>
      <c r="G228" s="144"/>
      <c r="H228" s="145"/>
      <c r="I228" s="144"/>
      <c r="J228" s="144"/>
      <c r="K228" s="144"/>
      <c r="L228" s="144"/>
      <c r="M228" s="144"/>
      <c r="N228" s="144"/>
      <c r="O228" s="144"/>
      <c r="P228" s="144"/>
      <c r="Q228" s="145"/>
      <c r="R228" s="144"/>
      <c r="S228" s="144"/>
      <c r="T228" s="144"/>
      <c r="U228" s="144"/>
      <c r="V228" s="144"/>
      <c r="W228" s="144"/>
      <c r="X228" s="144"/>
      <c r="Y228" s="144"/>
      <c r="Z228" s="145"/>
      <c r="AA228" s="144"/>
      <c r="AB228" s="144"/>
      <c r="AC228" s="144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</row>
    <row r="229" spans="1:39" s="4" customFormat="1" ht="24" x14ac:dyDescent="0.2">
      <c r="A229" s="159">
        <v>3241</v>
      </c>
      <c r="B229" s="160" t="s">
        <v>105</v>
      </c>
      <c r="C229" s="147"/>
      <c r="D229" s="147"/>
      <c r="E229" s="147"/>
      <c r="F229" s="147"/>
      <c r="G229" s="147"/>
      <c r="H229" s="148"/>
      <c r="I229" s="147"/>
      <c r="J229" s="147"/>
      <c r="K229" s="147"/>
      <c r="L229" s="147"/>
      <c r="M229" s="147"/>
      <c r="N229" s="147"/>
      <c r="O229" s="147"/>
      <c r="P229" s="147"/>
      <c r="Q229" s="148"/>
      <c r="R229" s="147"/>
      <c r="S229" s="147"/>
      <c r="T229" s="147"/>
      <c r="U229" s="147"/>
      <c r="V229" s="147"/>
      <c r="W229" s="147"/>
      <c r="X229" s="147"/>
      <c r="Y229" s="147"/>
      <c r="Z229" s="148"/>
      <c r="AA229" s="147"/>
      <c r="AB229" s="147"/>
      <c r="AC229" s="147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</row>
    <row r="230" spans="1:39" s="4" customFormat="1" x14ac:dyDescent="0.2">
      <c r="A230" s="159">
        <v>3291</v>
      </c>
      <c r="B230" s="161" t="s">
        <v>109</v>
      </c>
      <c r="C230" s="147"/>
      <c r="D230" s="147"/>
      <c r="E230" s="147"/>
      <c r="F230" s="147"/>
      <c r="G230" s="147"/>
      <c r="H230" s="148"/>
      <c r="I230" s="147"/>
      <c r="J230" s="147"/>
      <c r="K230" s="147"/>
      <c r="L230" s="147"/>
      <c r="M230" s="147"/>
      <c r="N230" s="147"/>
      <c r="O230" s="147"/>
      <c r="P230" s="147"/>
      <c r="Q230" s="148"/>
      <c r="R230" s="147"/>
      <c r="S230" s="147"/>
      <c r="T230" s="147"/>
      <c r="U230" s="147"/>
      <c r="V230" s="147"/>
      <c r="W230" s="147"/>
      <c r="X230" s="147"/>
      <c r="Y230" s="147"/>
      <c r="Z230" s="148"/>
      <c r="AA230" s="147"/>
      <c r="AB230" s="147"/>
      <c r="AC230" s="147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</row>
    <row r="231" spans="1:39" s="4" customFormat="1" x14ac:dyDescent="0.2">
      <c r="A231" s="159">
        <v>3292</v>
      </c>
      <c r="B231" s="160" t="s">
        <v>111</v>
      </c>
      <c r="C231" s="147"/>
      <c r="D231" s="147"/>
      <c r="E231" s="147"/>
      <c r="F231" s="147"/>
      <c r="G231" s="147"/>
      <c r="H231" s="148"/>
      <c r="I231" s="147"/>
      <c r="J231" s="147"/>
      <c r="K231" s="147"/>
      <c r="L231" s="147"/>
      <c r="M231" s="147"/>
      <c r="N231" s="147"/>
      <c r="O231" s="147"/>
      <c r="P231" s="147"/>
      <c r="Q231" s="148"/>
      <c r="R231" s="147"/>
      <c r="S231" s="147"/>
      <c r="T231" s="147"/>
      <c r="U231" s="147"/>
      <c r="V231" s="147"/>
      <c r="W231" s="147"/>
      <c r="X231" s="147"/>
      <c r="Y231" s="147"/>
      <c r="Z231" s="148"/>
      <c r="AA231" s="147"/>
      <c r="AB231" s="147"/>
      <c r="AC231" s="147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</row>
    <row r="232" spans="1:39" s="4" customFormat="1" x14ac:dyDescent="0.2">
      <c r="A232" s="159">
        <v>3293</v>
      </c>
      <c r="B232" s="160" t="s">
        <v>113</v>
      </c>
      <c r="C232" s="147"/>
      <c r="D232" s="147"/>
      <c r="E232" s="147"/>
      <c r="F232" s="147"/>
      <c r="G232" s="147"/>
      <c r="H232" s="148"/>
      <c r="I232" s="147"/>
      <c r="J232" s="147"/>
      <c r="K232" s="147"/>
      <c r="L232" s="147"/>
      <c r="M232" s="147"/>
      <c r="N232" s="147"/>
      <c r="O232" s="147"/>
      <c r="P232" s="147"/>
      <c r="Q232" s="148"/>
      <c r="R232" s="147"/>
      <c r="S232" s="147"/>
      <c r="T232" s="147"/>
      <c r="U232" s="147"/>
      <c r="V232" s="147"/>
      <c r="W232" s="147"/>
      <c r="X232" s="147"/>
      <c r="Y232" s="147"/>
      <c r="Z232" s="148"/>
      <c r="AA232" s="147"/>
      <c r="AB232" s="147"/>
      <c r="AC232" s="147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</row>
    <row r="233" spans="1:39" s="4" customFormat="1" x14ac:dyDescent="0.2">
      <c r="A233" s="159">
        <v>3294</v>
      </c>
      <c r="B233" s="160" t="s">
        <v>357</v>
      </c>
      <c r="C233" s="147"/>
      <c r="D233" s="147"/>
      <c r="E233" s="147"/>
      <c r="F233" s="147"/>
      <c r="G233" s="147"/>
      <c r="H233" s="148"/>
      <c r="I233" s="147"/>
      <c r="J233" s="147"/>
      <c r="K233" s="147"/>
      <c r="L233" s="147"/>
      <c r="M233" s="147"/>
      <c r="N233" s="147"/>
      <c r="O233" s="147"/>
      <c r="P233" s="147"/>
      <c r="Q233" s="148"/>
      <c r="R233" s="147"/>
      <c r="S233" s="147"/>
      <c r="T233" s="147"/>
      <c r="U233" s="147"/>
      <c r="V233" s="147"/>
      <c r="W233" s="147"/>
      <c r="X233" s="147"/>
      <c r="Y233" s="147"/>
      <c r="Z233" s="148"/>
      <c r="AA233" s="147"/>
      <c r="AB233" s="147"/>
      <c r="AC233" s="147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</row>
    <row r="234" spans="1:39" s="4" customFormat="1" x14ac:dyDescent="0.2">
      <c r="A234" s="159">
        <v>3295</v>
      </c>
      <c r="B234" s="160" t="s">
        <v>117</v>
      </c>
      <c r="C234" s="147"/>
      <c r="D234" s="147"/>
      <c r="E234" s="147"/>
      <c r="F234" s="147"/>
      <c r="G234" s="147"/>
      <c r="H234" s="148"/>
      <c r="I234" s="147"/>
      <c r="J234" s="147"/>
      <c r="K234" s="147"/>
      <c r="L234" s="147"/>
      <c r="M234" s="147"/>
      <c r="N234" s="147"/>
      <c r="O234" s="147"/>
      <c r="P234" s="147"/>
      <c r="Q234" s="148"/>
      <c r="R234" s="147"/>
      <c r="S234" s="147"/>
      <c r="T234" s="147"/>
      <c r="U234" s="147"/>
      <c r="V234" s="147"/>
      <c r="W234" s="147"/>
      <c r="X234" s="147"/>
      <c r="Y234" s="147"/>
      <c r="Z234" s="148"/>
      <c r="AA234" s="147"/>
      <c r="AB234" s="147"/>
      <c r="AC234" s="147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</row>
    <row r="235" spans="1:39" s="4" customFormat="1" x14ac:dyDescent="0.2">
      <c r="A235" s="159">
        <v>3299</v>
      </c>
      <c r="B235" s="160" t="s">
        <v>358</v>
      </c>
      <c r="C235" s="147"/>
      <c r="D235" s="147"/>
      <c r="E235" s="147"/>
      <c r="F235" s="147"/>
      <c r="G235" s="147"/>
      <c r="H235" s="148"/>
      <c r="I235" s="147"/>
      <c r="J235" s="147"/>
      <c r="K235" s="147"/>
      <c r="L235" s="147"/>
      <c r="M235" s="147"/>
      <c r="N235" s="147"/>
      <c r="O235" s="147"/>
      <c r="P235" s="147"/>
      <c r="Q235" s="148"/>
      <c r="R235" s="147"/>
      <c r="S235" s="147"/>
      <c r="T235" s="147"/>
      <c r="U235" s="147"/>
      <c r="V235" s="147"/>
      <c r="W235" s="147"/>
      <c r="X235" s="147"/>
      <c r="Y235" s="147"/>
      <c r="Z235" s="148"/>
      <c r="AA235" s="147"/>
      <c r="AB235" s="147"/>
      <c r="AC235" s="147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</row>
    <row r="236" spans="1:39" s="69" customFormat="1" x14ac:dyDescent="0.2">
      <c r="A236" s="155">
        <v>34</v>
      </c>
      <c r="B236" s="156" t="s">
        <v>122</v>
      </c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  <c r="AA236" s="148"/>
      <c r="AB236" s="148"/>
      <c r="AC236" s="148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</row>
    <row r="237" spans="1:39" s="4" customFormat="1" x14ac:dyDescent="0.2">
      <c r="A237" s="159">
        <v>3431</v>
      </c>
      <c r="B237" s="161" t="s">
        <v>129</v>
      </c>
      <c r="C237" s="147"/>
      <c r="D237" s="147"/>
      <c r="E237" s="147"/>
      <c r="F237" s="147"/>
      <c r="G237" s="147"/>
      <c r="H237" s="148"/>
      <c r="I237" s="147"/>
      <c r="J237" s="147"/>
      <c r="K237" s="147"/>
      <c r="L237" s="147"/>
      <c r="M237" s="147"/>
      <c r="N237" s="147"/>
      <c r="O237" s="147"/>
      <c r="P237" s="147"/>
      <c r="Q237" s="148"/>
      <c r="R237" s="147"/>
      <c r="S237" s="147"/>
      <c r="T237" s="147"/>
      <c r="U237" s="147"/>
      <c r="V237" s="147"/>
      <c r="W237" s="147"/>
      <c r="X237" s="147"/>
      <c r="Y237" s="147"/>
      <c r="Z237" s="148"/>
      <c r="AA237" s="147"/>
      <c r="AB237" s="147"/>
      <c r="AC237" s="147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</row>
    <row r="238" spans="1:39" s="4" customFormat="1" ht="24" x14ac:dyDescent="0.2">
      <c r="A238" s="159">
        <v>3432</v>
      </c>
      <c r="B238" s="160" t="s">
        <v>131</v>
      </c>
      <c r="C238" s="147"/>
      <c r="D238" s="147"/>
      <c r="E238" s="147"/>
      <c r="F238" s="147"/>
      <c r="G238" s="147"/>
      <c r="H238" s="148"/>
      <c r="I238" s="147"/>
      <c r="J238" s="147"/>
      <c r="K238" s="147"/>
      <c r="L238" s="147"/>
      <c r="M238" s="147"/>
      <c r="N238" s="147"/>
      <c r="O238" s="147"/>
      <c r="P238" s="147"/>
      <c r="Q238" s="148"/>
      <c r="R238" s="147"/>
      <c r="S238" s="147"/>
      <c r="T238" s="147"/>
      <c r="U238" s="147"/>
      <c r="V238" s="147"/>
      <c r="W238" s="147"/>
      <c r="X238" s="147"/>
      <c r="Y238" s="147"/>
      <c r="Z238" s="148"/>
      <c r="AA238" s="147"/>
      <c r="AB238" s="147"/>
      <c r="AC238" s="147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</row>
    <row r="239" spans="1:39" s="4" customFormat="1" x14ac:dyDescent="0.2">
      <c r="A239" s="159">
        <v>3433</v>
      </c>
      <c r="B239" s="160" t="s">
        <v>359</v>
      </c>
      <c r="C239" s="147"/>
      <c r="D239" s="147"/>
      <c r="E239" s="147"/>
      <c r="F239" s="147"/>
      <c r="G239" s="147"/>
      <c r="H239" s="148"/>
      <c r="I239" s="147"/>
      <c r="J239" s="147"/>
      <c r="K239" s="147"/>
      <c r="L239" s="147"/>
      <c r="M239" s="147"/>
      <c r="N239" s="147"/>
      <c r="O239" s="147"/>
      <c r="P239" s="147"/>
      <c r="Q239" s="148"/>
      <c r="R239" s="147"/>
      <c r="S239" s="147"/>
      <c r="T239" s="147"/>
      <c r="U239" s="147"/>
      <c r="V239" s="147"/>
      <c r="W239" s="147"/>
      <c r="X239" s="147"/>
      <c r="Y239" s="147"/>
      <c r="Z239" s="148"/>
      <c r="AA239" s="147"/>
      <c r="AB239" s="147"/>
      <c r="AC239" s="147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</row>
    <row r="240" spans="1:39" s="69" customFormat="1" ht="24.75" customHeight="1" x14ac:dyDescent="0.2">
      <c r="A240" s="162" t="s">
        <v>161</v>
      </c>
      <c r="B240" s="163" t="s">
        <v>162</v>
      </c>
      <c r="C240" s="148"/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</row>
    <row r="241" spans="1:39" s="4" customFormat="1" x14ac:dyDescent="0.2">
      <c r="A241" s="159">
        <v>4221</v>
      </c>
      <c r="B241" s="160" t="s">
        <v>169</v>
      </c>
      <c r="C241" s="147"/>
      <c r="D241" s="147"/>
      <c r="E241" s="147"/>
      <c r="F241" s="147"/>
      <c r="G241" s="147"/>
      <c r="H241" s="148"/>
      <c r="I241" s="147"/>
      <c r="J241" s="147"/>
      <c r="K241" s="147"/>
      <c r="L241" s="147"/>
      <c r="M241" s="147"/>
      <c r="N241" s="147"/>
      <c r="O241" s="147"/>
      <c r="P241" s="147"/>
      <c r="Q241" s="148"/>
      <c r="R241" s="147"/>
      <c r="S241" s="147"/>
      <c r="T241" s="147"/>
      <c r="U241" s="147"/>
      <c r="V241" s="147"/>
      <c r="W241" s="147"/>
      <c r="X241" s="147"/>
      <c r="Y241" s="147"/>
      <c r="Z241" s="148"/>
      <c r="AA241" s="147"/>
      <c r="AB241" s="147"/>
      <c r="AC241" s="147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</row>
    <row r="242" spans="1:39" s="4" customFormat="1" x14ac:dyDescent="0.2">
      <c r="A242" s="159">
        <v>4222</v>
      </c>
      <c r="B242" s="160" t="s">
        <v>171</v>
      </c>
      <c r="C242" s="147"/>
      <c r="D242" s="147"/>
      <c r="E242" s="147"/>
      <c r="F242" s="147"/>
      <c r="G242" s="147"/>
      <c r="H242" s="148"/>
      <c r="I242" s="147"/>
      <c r="J242" s="147"/>
      <c r="K242" s="147"/>
      <c r="L242" s="147"/>
      <c r="M242" s="147"/>
      <c r="N242" s="147"/>
      <c r="O242" s="147"/>
      <c r="P242" s="147"/>
      <c r="Q242" s="148"/>
      <c r="R242" s="147"/>
      <c r="S242" s="147"/>
      <c r="T242" s="147"/>
      <c r="U242" s="147"/>
      <c r="V242" s="147"/>
      <c r="W242" s="147"/>
      <c r="X242" s="147"/>
      <c r="Y242" s="147"/>
      <c r="Z242" s="148"/>
      <c r="AA242" s="147"/>
      <c r="AB242" s="147"/>
      <c r="AC242" s="147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</row>
    <row r="243" spans="1:39" s="4" customFormat="1" x14ac:dyDescent="0.2">
      <c r="A243" s="159">
        <v>4223</v>
      </c>
      <c r="B243" s="160" t="s">
        <v>173</v>
      </c>
      <c r="C243" s="147"/>
      <c r="D243" s="147"/>
      <c r="E243" s="147"/>
      <c r="F243" s="147"/>
      <c r="G243" s="147"/>
      <c r="H243" s="148"/>
      <c r="I243" s="147"/>
      <c r="J243" s="147"/>
      <c r="K243" s="147"/>
      <c r="L243" s="147"/>
      <c r="M243" s="147"/>
      <c r="N243" s="147"/>
      <c r="O243" s="147"/>
      <c r="P243" s="147"/>
      <c r="Q243" s="148"/>
      <c r="R243" s="147"/>
      <c r="S243" s="147"/>
      <c r="T243" s="147"/>
      <c r="U243" s="147"/>
      <c r="V243" s="147"/>
      <c r="W243" s="147"/>
      <c r="X243" s="147"/>
      <c r="Y243" s="147"/>
      <c r="Z243" s="148"/>
      <c r="AA243" s="147"/>
      <c r="AB243" s="147"/>
      <c r="AC243" s="147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</row>
    <row r="244" spans="1:39" s="4" customFormat="1" x14ac:dyDescent="0.2">
      <c r="A244" s="159">
        <v>4224</v>
      </c>
      <c r="B244" s="160" t="s">
        <v>175</v>
      </c>
      <c r="C244" s="147"/>
      <c r="D244" s="147"/>
      <c r="E244" s="147"/>
      <c r="F244" s="147"/>
      <c r="G244" s="147"/>
      <c r="H244" s="148"/>
      <c r="I244" s="147"/>
      <c r="J244" s="147"/>
      <c r="K244" s="147"/>
      <c r="L244" s="147"/>
      <c r="M244" s="147"/>
      <c r="N244" s="147"/>
      <c r="O244" s="147"/>
      <c r="P244" s="147"/>
      <c r="Q244" s="148"/>
      <c r="R244" s="147"/>
      <c r="S244" s="147"/>
      <c r="T244" s="147"/>
      <c r="U244" s="147"/>
      <c r="V244" s="147"/>
      <c r="W244" s="147"/>
      <c r="X244" s="147"/>
      <c r="Y244" s="147"/>
      <c r="Z244" s="148"/>
      <c r="AA244" s="147"/>
      <c r="AB244" s="147"/>
      <c r="AC244" s="147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</row>
    <row r="245" spans="1:39" s="4" customFormat="1" x14ac:dyDescent="0.2">
      <c r="A245" s="159">
        <v>4225</v>
      </c>
      <c r="B245" s="160" t="s">
        <v>360</v>
      </c>
      <c r="C245" s="147"/>
      <c r="D245" s="147"/>
      <c r="E245" s="147"/>
      <c r="F245" s="147"/>
      <c r="G245" s="147"/>
      <c r="H245" s="148"/>
      <c r="I245" s="147"/>
      <c r="J245" s="147"/>
      <c r="K245" s="147"/>
      <c r="L245" s="147"/>
      <c r="M245" s="147"/>
      <c r="N245" s="147"/>
      <c r="O245" s="147"/>
      <c r="P245" s="147"/>
      <c r="Q245" s="148"/>
      <c r="R245" s="147"/>
      <c r="S245" s="147"/>
      <c r="T245" s="147"/>
      <c r="U245" s="147"/>
      <c r="V245" s="147"/>
      <c r="W245" s="147"/>
      <c r="X245" s="147"/>
      <c r="Y245" s="147"/>
      <c r="Z245" s="148"/>
      <c r="AA245" s="147"/>
      <c r="AB245" s="147"/>
      <c r="AC245" s="147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</row>
    <row r="246" spans="1:39" s="4" customFormat="1" x14ac:dyDescent="0.2">
      <c r="A246" s="159">
        <v>4226</v>
      </c>
      <c r="B246" s="160" t="s">
        <v>179</v>
      </c>
      <c r="C246" s="147"/>
      <c r="D246" s="147"/>
      <c r="E246" s="147"/>
      <c r="F246" s="147"/>
      <c r="G246" s="147"/>
      <c r="H246" s="148"/>
      <c r="I246" s="147"/>
      <c r="J246" s="147"/>
      <c r="K246" s="147"/>
      <c r="L246" s="147"/>
      <c r="M246" s="147"/>
      <c r="N246" s="147"/>
      <c r="O246" s="147"/>
      <c r="P246" s="147"/>
      <c r="Q246" s="148"/>
      <c r="R246" s="147"/>
      <c r="S246" s="147"/>
      <c r="T246" s="147"/>
      <c r="U246" s="147"/>
      <c r="V246" s="147"/>
      <c r="W246" s="147"/>
      <c r="X246" s="147"/>
      <c r="Y246" s="147"/>
      <c r="Z246" s="148"/>
      <c r="AA246" s="147"/>
      <c r="AB246" s="147"/>
      <c r="AC246" s="147"/>
      <c r="AD246" s="149"/>
      <c r="AE246" s="149"/>
      <c r="AF246" s="149"/>
      <c r="AG246" s="149"/>
      <c r="AH246" s="149"/>
      <c r="AI246" s="149"/>
      <c r="AJ246" s="149"/>
      <c r="AK246" s="149"/>
      <c r="AL246" s="149"/>
      <c r="AM246" s="149"/>
    </row>
    <row r="247" spans="1:39" s="4" customFormat="1" x14ac:dyDescent="0.2">
      <c r="A247" s="159">
        <v>4227</v>
      </c>
      <c r="B247" s="161" t="s">
        <v>50</v>
      </c>
      <c r="C247" s="147"/>
      <c r="D247" s="147"/>
      <c r="E247" s="147"/>
      <c r="F247" s="147"/>
      <c r="G247" s="147"/>
      <c r="H247" s="148"/>
      <c r="I247" s="147"/>
      <c r="J247" s="147"/>
      <c r="K247" s="147"/>
      <c r="L247" s="147"/>
      <c r="M247" s="147"/>
      <c r="N247" s="147"/>
      <c r="O247" s="147"/>
      <c r="P247" s="147"/>
      <c r="Q247" s="148"/>
      <c r="R247" s="147"/>
      <c r="S247" s="147"/>
      <c r="T247" s="147"/>
      <c r="U247" s="147"/>
      <c r="V247" s="147"/>
      <c r="W247" s="147"/>
      <c r="X247" s="147"/>
      <c r="Y247" s="147"/>
      <c r="Z247" s="148"/>
      <c r="AA247" s="147"/>
      <c r="AB247" s="147"/>
      <c r="AC247" s="147"/>
      <c r="AD247" s="149"/>
      <c r="AE247" s="149"/>
      <c r="AF247" s="149"/>
      <c r="AG247" s="149"/>
      <c r="AH247" s="149"/>
      <c r="AI247" s="149"/>
      <c r="AJ247" s="149"/>
      <c r="AK247" s="149"/>
      <c r="AL247" s="149"/>
      <c r="AM247" s="149"/>
    </row>
    <row r="248" spans="1:39" s="4" customFormat="1" ht="24" x14ac:dyDescent="0.2">
      <c r="A248" s="159">
        <v>4231</v>
      </c>
      <c r="B248" s="160" t="s">
        <v>184</v>
      </c>
      <c r="C248" s="147"/>
      <c r="D248" s="147"/>
      <c r="E248" s="147"/>
      <c r="F248" s="147"/>
      <c r="G248" s="147"/>
      <c r="H248" s="148"/>
      <c r="I248" s="147"/>
      <c r="J248" s="147"/>
      <c r="K248" s="147"/>
      <c r="L248" s="147"/>
      <c r="M248" s="147"/>
      <c r="N248" s="147"/>
      <c r="O248" s="147"/>
      <c r="P248" s="147"/>
      <c r="Q248" s="148"/>
      <c r="R248" s="147"/>
      <c r="S248" s="147"/>
      <c r="T248" s="147"/>
      <c r="U248" s="147"/>
      <c r="V248" s="147"/>
      <c r="W248" s="147"/>
      <c r="X248" s="147"/>
      <c r="Y248" s="147"/>
      <c r="Z248" s="148"/>
      <c r="AA248" s="147"/>
      <c r="AB248" s="147"/>
      <c r="AC248" s="147"/>
      <c r="AD248" s="149"/>
      <c r="AE248" s="149"/>
      <c r="AF248" s="149"/>
      <c r="AG248" s="149"/>
      <c r="AH248" s="149"/>
      <c r="AI248" s="149"/>
      <c r="AJ248" s="149"/>
      <c r="AK248" s="149"/>
      <c r="AL248" s="149"/>
      <c r="AM248" s="149"/>
    </row>
    <row r="249" spans="1:39" s="4" customFormat="1" x14ac:dyDescent="0.2">
      <c r="A249" s="159">
        <v>4241</v>
      </c>
      <c r="B249" s="160" t="s">
        <v>361</v>
      </c>
      <c r="C249" s="147"/>
      <c r="D249" s="147"/>
      <c r="E249" s="147"/>
      <c r="F249" s="147"/>
      <c r="G249" s="147"/>
      <c r="H249" s="148"/>
      <c r="I249" s="147"/>
      <c r="J249" s="147"/>
      <c r="K249" s="147"/>
      <c r="L249" s="147"/>
      <c r="M249" s="147"/>
      <c r="N249" s="147"/>
      <c r="O249" s="147"/>
      <c r="P249" s="147"/>
      <c r="Q249" s="148"/>
      <c r="R249" s="147"/>
      <c r="S249" s="147"/>
      <c r="T249" s="147"/>
      <c r="U249" s="147"/>
      <c r="V249" s="147"/>
      <c r="W249" s="147"/>
      <c r="X249" s="147"/>
      <c r="Y249" s="147"/>
      <c r="Z249" s="148"/>
      <c r="AA249" s="147"/>
      <c r="AB249" s="147"/>
      <c r="AC249" s="147"/>
      <c r="AD249" s="149"/>
      <c r="AE249" s="149"/>
      <c r="AF249" s="149"/>
      <c r="AG249" s="149"/>
      <c r="AH249" s="149"/>
      <c r="AI249" s="149"/>
      <c r="AJ249" s="149"/>
      <c r="AK249" s="149"/>
      <c r="AL249" s="149"/>
      <c r="AM249" s="149"/>
    </row>
    <row r="250" spans="1:39" s="69" customFormat="1" ht="24" x14ac:dyDescent="0.2">
      <c r="A250" s="162" t="s">
        <v>212</v>
      </c>
      <c r="B250" s="163" t="s">
        <v>362</v>
      </c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  <c r="AA250" s="148"/>
      <c r="AB250" s="148"/>
      <c r="AC250" s="148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</row>
    <row r="251" spans="1:39" s="4" customFormat="1" ht="24" x14ac:dyDescent="0.2">
      <c r="A251" s="159">
        <v>4511</v>
      </c>
      <c r="B251" s="160" t="s">
        <v>51</v>
      </c>
      <c r="C251" s="147"/>
      <c r="D251" s="147"/>
      <c r="E251" s="147"/>
      <c r="F251" s="147"/>
      <c r="G251" s="147"/>
      <c r="H251" s="148"/>
      <c r="I251" s="147"/>
      <c r="J251" s="147"/>
      <c r="K251" s="147"/>
      <c r="L251" s="147"/>
      <c r="M251" s="147"/>
      <c r="N251" s="147"/>
      <c r="O251" s="147"/>
      <c r="P251" s="147"/>
      <c r="Q251" s="148"/>
      <c r="R251" s="147"/>
      <c r="S251" s="147"/>
      <c r="T251" s="147"/>
      <c r="U251" s="147"/>
      <c r="V251" s="147"/>
      <c r="W251" s="147"/>
      <c r="X251" s="147"/>
      <c r="Y251" s="147"/>
      <c r="Z251" s="148"/>
      <c r="AA251" s="147"/>
      <c r="AB251" s="147"/>
      <c r="AC251" s="147"/>
      <c r="AD251" s="149"/>
      <c r="AE251" s="149"/>
      <c r="AF251" s="149"/>
      <c r="AG251" s="149"/>
      <c r="AH251" s="149"/>
      <c r="AI251" s="149"/>
      <c r="AJ251" s="149"/>
      <c r="AK251" s="149"/>
      <c r="AL251" s="149"/>
      <c r="AM251" s="149"/>
    </row>
    <row r="252" spans="1:39" s="4" customFormat="1" ht="25.5" x14ac:dyDescent="0.2">
      <c r="A252" s="151" t="s">
        <v>38</v>
      </c>
      <c r="B252" s="164" t="s">
        <v>369</v>
      </c>
      <c r="C252" s="153"/>
      <c r="D252" s="153"/>
      <c r="E252" s="153"/>
      <c r="F252" s="153"/>
      <c r="G252" s="153"/>
      <c r="H252" s="148"/>
      <c r="I252" s="153"/>
      <c r="J252" s="153"/>
      <c r="K252" s="153"/>
      <c r="L252" s="153"/>
      <c r="M252" s="153"/>
      <c r="N252" s="153"/>
      <c r="O252" s="153"/>
      <c r="P252" s="153"/>
      <c r="Q252" s="148"/>
      <c r="R252" s="153"/>
      <c r="S252" s="153"/>
      <c r="T252" s="153"/>
      <c r="U252" s="153"/>
      <c r="V252" s="153"/>
      <c r="W252" s="153"/>
      <c r="X252" s="153"/>
      <c r="Y252" s="153"/>
      <c r="Z252" s="148"/>
      <c r="AA252" s="153"/>
      <c r="AB252" s="153"/>
      <c r="AC252" s="153"/>
      <c r="AD252" s="149"/>
      <c r="AE252" s="149"/>
      <c r="AF252" s="149"/>
      <c r="AG252" s="149"/>
      <c r="AH252" s="149"/>
      <c r="AI252" s="149"/>
      <c r="AJ252" s="149"/>
      <c r="AK252" s="149"/>
      <c r="AL252" s="149"/>
      <c r="AM252" s="149"/>
    </row>
    <row r="253" spans="1:39" s="4" customFormat="1" x14ac:dyDescent="0.2">
      <c r="A253" s="142">
        <v>3</v>
      </c>
      <c r="B253" s="154" t="s">
        <v>353</v>
      </c>
      <c r="C253" s="147"/>
      <c r="D253" s="147"/>
      <c r="E253" s="147"/>
      <c r="F253" s="147"/>
      <c r="G253" s="147"/>
      <c r="H253" s="148"/>
      <c r="I253" s="147"/>
      <c r="J253" s="147"/>
      <c r="K253" s="147"/>
      <c r="L253" s="147"/>
      <c r="M253" s="147"/>
      <c r="N253" s="147"/>
      <c r="O253" s="147"/>
      <c r="P253" s="147"/>
      <c r="Q253" s="148"/>
      <c r="R253" s="147"/>
      <c r="S253" s="147"/>
      <c r="T253" s="147"/>
      <c r="U253" s="147"/>
      <c r="V253" s="147"/>
      <c r="W253" s="147"/>
      <c r="X253" s="147"/>
      <c r="Y253" s="147"/>
      <c r="Z253" s="148"/>
      <c r="AA253" s="147"/>
      <c r="AB253" s="147"/>
      <c r="AC253" s="147"/>
      <c r="AD253" s="149"/>
      <c r="AE253" s="149"/>
      <c r="AF253" s="149"/>
      <c r="AG253" s="149"/>
      <c r="AH253" s="149"/>
      <c r="AI253" s="149"/>
      <c r="AJ253" s="149"/>
      <c r="AK253" s="149"/>
      <c r="AL253" s="149"/>
      <c r="AM253" s="149"/>
    </row>
    <row r="254" spans="1:39" s="69" customFormat="1" x14ac:dyDescent="0.2">
      <c r="A254" s="155">
        <v>31</v>
      </c>
      <c r="B254" s="156" t="s">
        <v>21</v>
      </c>
      <c r="C254" s="148"/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  <c r="AA254" s="148"/>
      <c r="AB254" s="148"/>
      <c r="AC254" s="148"/>
      <c r="AD254" s="157"/>
      <c r="AE254" s="157"/>
      <c r="AF254" s="157"/>
      <c r="AG254" s="157"/>
      <c r="AH254" s="157"/>
      <c r="AI254" s="157"/>
      <c r="AJ254" s="157"/>
      <c r="AK254" s="157"/>
      <c r="AL254" s="157"/>
      <c r="AM254" s="157"/>
    </row>
    <row r="255" spans="1:39" x14ac:dyDescent="0.2">
      <c r="A255" s="158">
        <v>3111</v>
      </c>
      <c r="B255" s="143" t="s">
        <v>354</v>
      </c>
      <c r="C255" s="144"/>
      <c r="D255" s="144"/>
      <c r="E255" s="144"/>
      <c r="F255" s="144"/>
      <c r="G255" s="144"/>
      <c r="H255" s="145"/>
      <c r="I255" s="144"/>
      <c r="J255" s="144"/>
      <c r="K255" s="144"/>
      <c r="L255" s="144"/>
      <c r="M255" s="144"/>
      <c r="N255" s="144"/>
      <c r="O255" s="144"/>
      <c r="P255" s="144"/>
      <c r="Q255" s="145"/>
      <c r="R255" s="144"/>
      <c r="S255" s="144"/>
      <c r="T255" s="144"/>
      <c r="U255" s="144"/>
      <c r="V255" s="144"/>
      <c r="W255" s="144"/>
      <c r="X255" s="144"/>
      <c r="Y255" s="144"/>
      <c r="Z255" s="145"/>
      <c r="AA255" s="144"/>
      <c r="AB255" s="144"/>
      <c r="AC255" s="144"/>
      <c r="AD255" s="146"/>
      <c r="AE255" s="146"/>
      <c r="AF255" s="146"/>
      <c r="AG255" s="146"/>
      <c r="AH255" s="146"/>
      <c r="AI255" s="146"/>
      <c r="AJ255" s="146"/>
      <c r="AK255" s="146"/>
      <c r="AL255" s="146"/>
      <c r="AM255" s="146"/>
    </row>
    <row r="256" spans="1:39" x14ac:dyDescent="0.2">
      <c r="A256" s="158">
        <v>3113</v>
      </c>
      <c r="B256" s="143" t="s">
        <v>59</v>
      </c>
      <c r="C256" s="144"/>
      <c r="D256" s="144"/>
      <c r="E256" s="144"/>
      <c r="F256" s="144"/>
      <c r="G256" s="144"/>
      <c r="H256" s="145"/>
      <c r="I256" s="144"/>
      <c r="J256" s="144"/>
      <c r="K256" s="144"/>
      <c r="L256" s="144"/>
      <c r="M256" s="144"/>
      <c r="N256" s="144"/>
      <c r="O256" s="144"/>
      <c r="P256" s="144"/>
      <c r="Q256" s="145"/>
      <c r="R256" s="144"/>
      <c r="S256" s="144"/>
      <c r="T256" s="144"/>
      <c r="U256" s="144"/>
      <c r="V256" s="144"/>
      <c r="W256" s="144"/>
      <c r="X256" s="144"/>
      <c r="Y256" s="144"/>
      <c r="Z256" s="145"/>
      <c r="AA256" s="144"/>
      <c r="AB256" s="144"/>
      <c r="AC256" s="144"/>
      <c r="AD256" s="146"/>
      <c r="AE256" s="146"/>
      <c r="AF256" s="146"/>
      <c r="AG256" s="146"/>
      <c r="AH256" s="146"/>
      <c r="AI256" s="146"/>
      <c r="AJ256" s="146"/>
      <c r="AK256" s="146"/>
      <c r="AL256" s="146"/>
      <c r="AM256" s="146"/>
    </row>
    <row r="257" spans="1:39" x14ac:dyDescent="0.2">
      <c r="A257" s="158">
        <v>3114</v>
      </c>
      <c r="B257" s="143" t="s">
        <v>61</v>
      </c>
      <c r="C257" s="144"/>
      <c r="D257" s="144"/>
      <c r="E257" s="144"/>
      <c r="F257" s="144"/>
      <c r="G257" s="144"/>
      <c r="H257" s="145"/>
      <c r="I257" s="144"/>
      <c r="J257" s="144"/>
      <c r="K257" s="144"/>
      <c r="L257" s="144"/>
      <c r="M257" s="144"/>
      <c r="N257" s="144"/>
      <c r="O257" s="144"/>
      <c r="P257" s="144"/>
      <c r="Q257" s="145"/>
      <c r="R257" s="144"/>
      <c r="S257" s="144"/>
      <c r="T257" s="144"/>
      <c r="U257" s="144"/>
      <c r="V257" s="144"/>
      <c r="W257" s="144"/>
      <c r="X257" s="144"/>
      <c r="Y257" s="144"/>
      <c r="Z257" s="145"/>
      <c r="AA257" s="144"/>
      <c r="AB257" s="144"/>
      <c r="AC257" s="144"/>
      <c r="AD257" s="146"/>
      <c r="AE257" s="146"/>
      <c r="AF257" s="146"/>
      <c r="AG257" s="146"/>
      <c r="AH257" s="146"/>
      <c r="AI257" s="146"/>
      <c r="AJ257" s="146"/>
      <c r="AK257" s="146"/>
      <c r="AL257" s="146"/>
      <c r="AM257" s="146"/>
    </row>
    <row r="258" spans="1:39" x14ac:dyDescent="0.2">
      <c r="A258" s="158">
        <v>3121</v>
      </c>
      <c r="B258" s="143" t="s">
        <v>23</v>
      </c>
      <c r="C258" s="144"/>
      <c r="D258" s="144"/>
      <c r="E258" s="144"/>
      <c r="F258" s="144"/>
      <c r="G258" s="144"/>
      <c r="H258" s="145"/>
      <c r="I258" s="144"/>
      <c r="J258" s="144"/>
      <c r="K258" s="144"/>
      <c r="L258" s="144"/>
      <c r="M258" s="144"/>
      <c r="N258" s="144"/>
      <c r="O258" s="144"/>
      <c r="P258" s="144"/>
      <c r="Q258" s="145"/>
      <c r="R258" s="144"/>
      <c r="S258" s="144"/>
      <c r="T258" s="144"/>
      <c r="U258" s="144"/>
      <c r="V258" s="144"/>
      <c r="W258" s="144"/>
      <c r="X258" s="144"/>
      <c r="Y258" s="144"/>
      <c r="Z258" s="145"/>
      <c r="AA258" s="144"/>
      <c r="AB258" s="144"/>
      <c r="AC258" s="144"/>
      <c r="AD258" s="146"/>
      <c r="AE258" s="146"/>
      <c r="AF258" s="146"/>
      <c r="AG258" s="146"/>
      <c r="AH258" s="146"/>
      <c r="AI258" s="146"/>
      <c r="AJ258" s="146"/>
      <c r="AK258" s="146"/>
      <c r="AL258" s="146"/>
      <c r="AM258" s="146"/>
    </row>
    <row r="259" spans="1:39" x14ac:dyDescent="0.2">
      <c r="A259" s="158">
        <v>3131</v>
      </c>
      <c r="B259" s="143" t="s">
        <v>355</v>
      </c>
      <c r="C259" s="144"/>
      <c r="D259" s="144"/>
      <c r="E259" s="144"/>
      <c r="F259" s="144"/>
      <c r="G259" s="144"/>
      <c r="H259" s="145"/>
      <c r="I259" s="144"/>
      <c r="J259" s="144"/>
      <c r="K259" s="144"/>
      <c r="L259" s="144"/>
      <c r="M259" s="144"/>
      <c r="N259" s="144"/>
      <c r="O259" s="144"/>
      <c r="P259" s="144"/>
      <c r="Q259" s="145"/>
      <c r="R259" s="144"/>
      <c r="S259" s="144"/>
      <c r="T259" s="144"/>
      <c r="U259" s="144"/>
      <c r="V259" s="144"/>
      <c r="W259" s="144"/>
      <c r="X259" s="144"/>
      <c r="Y259" s="144"/>
      <c r="Z259" s="145"/>
      <c r="AA259" s="144"/>
      <c r="AB259" s="144"/>
      <c r="AC259" s="144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</row>
    <row r="260" spans="1:39" ht="25.5" x14ac:dyDescent="0.2">
      <c r="A260" s="158">
        <v>3132</v>
      </c>
      <c r="B260" s="143" t="s">
        <v>46</v>
      </c>
      <c r="C260" s="144"/>
      <c r="D260" s="144"/>
      <c r="E260" s="144"/>
      <c r="F260" s="144"/>
      <c r="G260" s="144"/>
      <c r="H260" s="145"/>
      <c r="I260" s="144"/>
      <c r="J260" s="144"/>
      <c r="K260" s="144"/>
      <c r="L260" s="144"/>
      <c r="M260" s="144"/>
      <c r="N260" s="144"/>
      <c r="O260" s="144"/>
      <c r="P260" s="144"/>
      <c r="Q260" s="145"/>
      <c r="R260" s="144"/>
      <c r="S260" s="144"/>
      <c r="T260" s="144"/>
      <c r="U260" s="144"/>
      <c r="V260" s="144"/>
      <c r="W260" s="144"/>
      <c r="X260" s="144"/>
      <c r="Y260" s="144"/>
      <c r="Z260" s="145"/>
      <c r="AA260" s="144"/>
      <c r="AB260" s="144"/>
      <c r="AC260" s="144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</row>
    <row r="261" spans="1:39" ht="24" x14ac:dyDescent="0.2">
      <c r="A261" s="159">
        <v>3133</v>
      </c>
      <c r="B261" s="160" t="s">
        <v>47</v>
      </c>
      <c r="C261" s="144"/>
      <c r="D261" s="144"/>
      <c r="E261" s="144"/>
      <c r="F261" s="144"/>
      <c r="G261" s="144"/>
      <c r="H261" s="145"/>
      <c r="I261" s="144"/>
      <c r="J261" s="144"/>
      <c r="K261" s="144"/>
      <c r="L261" s="144"/>
      <c r="M261" s="144"/>
      <c r="N261" s="144"/>
      <c r="O261" s="144"/>
      <c r="P261" s="144"/>
      <c r="Q261" s="145"/>
      <c r="R261" s="144"/>
      <c r="S261" s="144"/>
      <c r="T261" s="144"/>
      <c r="U261" s="144"/>
      <c r="V261" s="144"/>
      <c r="W261" s="144"/>
      <c r="X261" s="144"/>
      <c r="Y261" s="144"/>
      <c r="Z261" s="145"/>
      <c r="AA261" s="144"/>
      <c r="AB261" s="144"/>
      <c r="AC261" s="144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</row>
    <row r="262" spans="1:39" s="69" customFormat="1" x14ac:dyDescent="0.2">
      <c r="A262" s="155">
        <v>32</v>
      </c>
      <c r="B262" s="156" t="s">
        <v>25</v>
      </c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57"/>
      <c r="AE262" s="157"/>
      <c r="AF262" s="157"/>
      <c r="AG262" s="157"/>
      <c r="AH262" s="157"/>
      <c r="AI262" s="157"/>
      <c r="AJ262" s="157"/>
      <c r="AK262" s="157"/>
      <c r="AL262" s="157"/>
      <c r="AM262" s="157"/>
    </row>
    <row r="263" spans="1:39" s="4" customFormat="1" x14ac:dyDescent="0.2">
      <c r="A263" s="159">
        <v>3211</v>
      </c>
      <c r="B263" s="160" t="s">
        <v>68</v>
      </c>
      <c r="C263" s="147"/>
      <c r="D263" s="147"/>
      <c r="E263" s="147"/>
      <c r="F263" s="147"/>
      <c r="G263" s="147"/>
      <c r="H263" s="148"/>
      <c r="I263" s="147"/>
      <c r="J263" s="147"/>
      <c r="K263" s="147"/>
      <c r="L263" s="147"/>
      <c r="M263" s="147"/>
      <c r="N263" s="147"/>
      <c r="O263" s="147"/>
      <c r="P263" s="147"/>
      <c r="Q263" s="148"/>
      <c r="R263" s="147"/>
      <c r="S263" s="147"/>
      <c r="T263" s="147"/>
      <c r="U263" s="147"/>
      <c r="V263" s="147"/>
      <c r="W263" s="147"/>
      <c r="X263" s="147"/>
      <c r="Y263" s="147"/>
      <c r="Z263" s="148"/>
      <c r="AA263" s="147"/>
      <c r="AB263" s="147"/>
      <c r="AC263" s="147"/>
      <c r="AD263" s="149"/>
      <c r="AE263" s="149"/>
      <c r="AF263" s="149"/>
      <c r="AG263" s="149"/>
      <c r="AH263" s="149"/>
      <c r="AI263" s="149"/>
      <c r="AJ263" s="149"/>
      <c r="AK263" s="149"/>
      <c r="AL263" s="149"/>
      <c r="AM263" s="149"/>
    </row>
    <row r="264" spans="1:39" s="4" customFormat="1" ht="24" x14ac:dyDescent="0.2">
      <c r="A264" s="159">
        <v>3212</v>
      </c>
      <c r="B264" s="160" t="s">
        <v>70</v>
      </c>
      <c r="C264" s="147"/>
      <c r="D264" s="147"/>
      <c r="E264" s="147"/>
      <c r="F264" s="147"/>
      <c r="G264" s="147"/>
      <c r="H264" s="148"/>
      <c r="I264" s="147"/>
      <c r="J264" s="147"/>
      <c r="K264" s="147"/>
      <c r="L264" s="147"/>
      <c r="M264" s="147"/>
      <c r="N264" s="147"/>
      <c r="O264" s="147"/>
      <c r="P264" s="147"/>
      <c r="Q264" s="148"/>
      <c r="R264" s="147"/>
      <c r="S264" s="147"/>
      <c r="T264" s="147"/>
      <c r="U264" s="147"/>
      <c r="V264" s="147"/>
      <c r="W264" s="147"/>
      <c r="X264" s="147"/>
      <c r="Y264" s="147"/>
      <c r="Z264" s="148"/>
      <c r="AA264" s="147"/>
      <c r="AB264" s="147"/>
      <c r="AC264" s="147"/>
      <c r="AD264" s="149"/>
      <c r="AE264" s="149"/>
      <c r="AF264" s="149"/>
      <c r="AG264" s="149"/>
      <c r="AH264" s="149"/>
      <c r="AI264" s="149"/>
      <c r="AJ264" s="149"/>
      <c r="AK264" s="149"/>
      <c r="AL264" s="149"/>
      <c r="AM264" s="149"/>
    </row>
    <row r="265" spans="1:39" s="4" customFormat="1" x14ac:dyDescent="0.2">
      <c r="A265" s="159">
        <v>3213</v>
      </c>
      <c r="B265" s="160" t="s">
        <v>72</v>
      </c>
      <c r="C265" s="147"/>
      <c r="D265" s="147"/>
      <c r="E265" s="147"/>
      <c r="F265" s="147"/>
      <c r="G265" s="147"/>
      <c r="H265" s="148"/>
      <c r="I265" s="147"/>
      <c r="J265" s="147"/>
      <c r="K265" s="147"/>
      <c r="L265" s="147"/>
      <c r="M265" s="147"/>
      <c r="N265" s="147"/>
      <c r="O265" s="147"/>
      <c r="P265" s="147"/>
      <c r="Q265" s="148"/>
      <c r="R265" s="147"/>
      <c r="S265" s="147"/>
      <c r="T265" s="147"/>
      <c r="U265" s="147"/>
      <c r="V265" s="147"/>
      <c r="W265" s="147"/>
      <c r="X265" s="147"/>
      <c r="Y265" s="147"/>
      <c r="Z265" s="148"/>
      <c r="AA265" s="147"/>
      <c r="AB265" s="147"/>
      <c r="AC265" s="147"/>
      <c r="AD265" s="149"/>
      <c r="AE265" s="149"/>
      <c r="AF265" s="149"/>
      <c r="AG265" s="149"/>
      <c r="AH265" s="149"/>
      <c r="AI265" s="149"/>
      <c r="AJ265" s="149"/>
      <c r="AK265" s="149"/>
      <c r="AL265" s="149"/>
      <c r="AM265" s="149"/>
    </row>
    <row r="266" spans="1:39" s="4" customFormat="1" x14ac:dyDescent="0.2">
      <c r="A266" s="159">
        <v>3214</v>
      </c>
      <c r="B266" s="160" t="s">
        <v>74</v>
      </c>
      <c r="C266" s="147"/>
      <c r="D266" s="147"/>
      <c r="E266" s="147"/>
      <c r="F266" s="147"/>
      <c r="G266" s="147"/>
      <c r="H266" s="148"/>
      <c r="I266" s="147"/>
      <c r="J266" s="147"/>
      <c r="K266" s="147"/>
      <c r="L266" s="147"/>
      <c r="M266" s="147"/>
      <c r="N266" s="147"/>
      <c r="O266" s="147"/>
      <c r="P266" s="147"/>
      <c r="Q266" s="148"/>
      <c r="R266" s="147"/>
      <c r="S266" s="147"/>
      <c r="T266" s="147"/>
      <c r="U266" s="147"/>
      <c r="V266" s="147"/>
      <c r="W266" s="147"/>
      <c r="X266" s="147"/>
      <c r="Y266" s="147"/>
      <c r="Z266" s="148"/>
      <c r="AA266" s="147"/>
      <c r="AB266" s="147"/>
      <c r="AC266" s="147"/>
      <c r="AD266" s="149"/>
      <c r="AE266" s="149"/>
      <c r="AF266" s="149"/>
      <c r="AG266" s="149"/>
      <c r="AH266" s="149"/>
      <c r="AI266" s="149"/>
      <c r="AJ266" s="149"/>
      <c r="AK266" s="149"/>
      <c r="AL266" s="149"/>
      <c r="AM266" s="149"/>
    </row>
    <row r="267" spans="1:39" s="4" customFormat="1" ht="24" x14ac:dyDescent="0.2">
      <c r="A267" s="159">
        <v>3221</v>
      </c>
      <c r="B267" s="160" t="s">
        <v>48</v>
      </c>
      <c r="C267" s="147"/>
      <c r="D267" s="147"/>
      <c r="E267" s="147"/>
      <c r="F267" s="147"/>
      <c r="G267" s="147"/>
      <c r="H267" s="148"/>
      <c r="I267" s="147"/>
      <c r="J267" s="147"/>
      <c r="K267" s="147"/>
      <c r="L267" s="147"/>
      <c r="M267" s="147"/>
      <c r="N267" s="147"/>
      <c r="O267" s="147"/>
      <c r="P267" s="147"/>
      <c r="Q267" s="148"/>
      <c r="R267" s="147"/>
      <c r="S267" s="147"/>
      <c r="T267" s="147"/>
      <c r="U267" s="147"/>
      <c r="V267" s="147"/>
      <c r="W267" s="147"/>
      <c r="X267" s="147"/>
      <c r="Y267" s="147"/>
      <c r="Z267" s="148"/>
      <c r="AA267" s="147"/>
      <c r="AB267" s="147"/>
      <c r="AC267" s="147"/>
      <c r="AD267" s="149"/>
      <c r="AE267" s="149"/>
      <c r="AF267" s="149"/>
      <c r="AG267" s="149"/>
      <c r="AH267" s="149"/>
      <c r="AI267" s="149"/>
      <c r="AJ267" s="149"/>
      <c r="AK267" s="149"/>
      <c r="AL267" s="149"/>
      <c r="AM267" s="149"/>
    </row>
    <row r="268" spans="1:39" s="4" customFormat="1" x14ac:dyDescent="0.2">
      <c r="A268" s="159">
        <v>3222</v>
      </c>
      <c r="B268" s="160" t="s">
        <v>49</v>
      </c>
      <c r="C268" s="147"/>
      <c r="D268" s="147"/>
      <c r="E268" s="147"/>
      <c r="F268" s="147"/>
      <c r="G268" s="147"/>
      <c r="H268" s="148"/>
      <c r="I268" s="147"/>
      <c r="J268" s="147"/>
      <c r="K268" s="147"/>
      <c r="L268" s="147"/>
      <c r="M268" s="147"/>
      <c r="N268" s="147"/>
      <c r="O268" s="147"/>
      <c r="P268" s="147"/>
      <c r="Q268" s="148"/>
      <c r="R268" s="147"/>
      <c r="S268" s="147"/>
      <c r="T268" s="147"/>
      <c r="U268" s="147"/>
      <c r="V268" s="147"/>
      <c r="W268" s="147"/>
      <c r="X268" s="147"/>
      <c r="Y268" s="147"/>
      <c r="Z268" s="148"/>
      <c r="AA268" s="147"/>
      <c r="AB268" s="147"/>
      <c r="AC268" s="147"/>
      <c r="AD268" s="149"/>
      <c r="AE268" s="149"/>
      <c r="AF268" s="149"/>
      <c r="AG268" s="149"/>
      <c r="AH268" s="149"/>
      <c r="AI268" s="149"/>
      <c r="AJ268" s="149"/>
      <c r="AK268" s="149"/>
      <c r="AL268" s="149"/>
      <c r="AM268" s="149"/>
    </row>
    <row r="269" spans="1:39" s="4" customFormat="1" x14ac:dyDescent="0.2">
      <c r="A269" s="159">
        <v>3223</v>
      </c>
      <c r="B269" s="160" t="s">
        <v>79</v>
      </c>
      <c r="C269" s="147"/>
      <c r="D269" s="147"/>
      <c r="E269" s="147"/>
      <c r="F269" s="147"/>
      <c r="G269" s="147"/>
      <c r="H269" s="148"/>
      <c r="I269" s="147"/>
      <c r="J269" s="147"/>
      <c r="K269" s="147"/>
      <c r="L269" s="147"/>
      <c r="M269" s="147"/>
      <c r="N269" s="147"/>
      <c r="O269" s="147"/>
      <c r="P269" s="147"/>
      <c r="Q269" s="148"/>
      <c r="R269" s="147"/>
      <c r="S269" s="147"/>
      <c r="T269" s="147"/>
      <c r="U269" s="147"/>
      <c r="V269" s="147"/>
      <c r="W269" s="147"/>
      <c r="X269" s="147"/>
      <c r="Y269" s="147"/>
      <c r="Z269" s="148"/>
      <c r="AA269" s="147"/>
      <c r="AB269" s="147"/>
      <c r="AC269" s="147"/>
      <c r="AD269" s="149"/>
      <c r="AE269" s="149"/>
      <c r="AF269" s="149"/>
      <c r="AG269" s="149"/>
      <c r="AH269" s="149"/>
      <c r="AI269" s="149"/>
      <c r="AJ269" s="149"/>
      <c r="AK269" s="149"/>
      <c r="AL269" s="149"/>
      <c r="AM269" s="149"/>
    </row>
    <row r="270" spans="1:39" s="4" customFormat="1" ht="24" x14ac:dyDescent="0.2">
      <c r="A270" s="159">
        <v>3224</v>
      </c>
      <c r="B270" s="160" t="s">
        <v>81</v>
      </c>
      <c r="C270" s="147"/>
      <c r="D270" s="147"/>
      <c r="E270" s="147"/>
      <c r="F270" s="147"/>
      <c r="G270" s="147"/>
      <c r="H270" s="148"/>
      <c r="I270" s="147"/>
      <c r="J270" s="147"/>
      <c r="K270" s="147"/>
      <c r="L270" s="147"/>
      <c r="M270" s="147"/>
      <c r="N270" s="147"/>
      <c r="O270" s="147"/>
      <c r="P270" s="147"/>
      <c r="Q270" s="148"/>
      <c r="R270" s="147"/>
      <c r="S270" s="147"/>
      <c r="T270" s="147"/>
      <c r="U270" s="147"/>
      <c r="V270" s="147"/>
      <c r="W270" s="147"/>
      <c r="X270" s="147"/>
      <c r="Y270" s="147"/>
      <c r="Z270" s="148"/>
      <c r="AA270" s="147"/>
      <c r="AB270" s="147"/>
      <c r="AC270" s="147"/>
      <c r="AD270" s="149"/>
      <c r="AE270" s="149"/>
      <c r="AF270" s="149"/>
      <c r="AG270" s="149"/>
      <c r="AH270" s="149"/>
      <c r="AI270" s="149"/>
      <c r="AJ270" s="149"/>
      <c r="AK270" s="149"/>
      <c r="AL270" s="149"/>
      <c r="AM270" s="149"/>
    </row>
    <row r="271" spans="1:39" x14ac:dyDescent="0.2">
      <c r="A271" s="159">
        <v>3225</v>
      </c>
      <c r="B271" s="160" t="s">
        <v>83</v>
      </c>
      <c r="C271" s="144"/>
      <c r="D271" s="144"/>
      <c r="E271" s="144"/>
      <c r="F271" s="144"/>
      <c r="G271" s="144"/>
      <c r="H271" s="145"/>
      <c r="I271" s="144"/>
      <c r="J271" s="144"/>
      <c r="K271" s="144"/>
      <c r="L271" s="144"/>
      <c r="M271" s="144"/>
      <c r="N271" s="144"/>
      <c r="O271" s="144"/>
      <c r="P271" s="144"/>
      <c r="Q271" s="145"/>
      <c r="R271" s="144"/>
      <c r="S271" s="144"/>
      <c r="T271" s="144"/>
      <c r="U271" s="144"/>
      <c r="V271" s="144"/>
      <c r="W271" s="144"/>
      <c r="X271" s="144"/>
      <c r="Y271" s="144"/>
      <c r="Z271" s="145"/>
      <c r="AA271" s="144"/>
      <c r="AB271" s="144"/>
      <c r="AC271" s="144"/>
      <c r="AD271" s="146"/>
      <c r="AE271" s="146"/>
      <c r="AF271" s="146"/>
      <c r="AG271" s="146"/>
      <c r="AH271" s="146"/>
      <c r="AI271" s="146"/>
      <c r="AJ271" s="146"/>
      <c r="AK271" s="146"/>
      <c r="AL271" s="146"/>
      <c r="AM271" s="146"/>
    </row>
    <row r="272" spans="1:39" x14ac:dyDescent="0.2">
      <c r="A272" s="159">
        <v>3226</v>
      </c>
      <c r="B272" s="160" t="s">
        <v>356</v>
      </c>
      <c r="C272" s="144"/>
      <c r="D272" s="144"/>
      <c r="E272" s="144"/>
      <c r="F272" s="144"/>
      <c r="G272" s="144"/>
      <c r="H272" s="145"/>
      <c r="I272" s="144"/>
      <c r="J272" s="144"/>
      <c r="K272" s="144"/>
      <c r="L272" s="144"/>
      <c r="M272" s="144"/>
      <c r="N272" s="144"/>
      <c r="O272" s="144"/>
      <c r="P272" s="144"/>
      <c r="Q272" s="145"/>
      <c r="R272" s="144"/>
      <c r="S272" s="144"/>
      <c r="T272" s="144"/>
      <c r="U272" s="144"/>
      <c r="V272" s="144"/>
      <c r="W272" s="144"/>
      <c r="X272" s="144"/>
      <c r="Y272" s="144"/>
      <c r="Z272" s="145"/>
      <c r="AA272" s="144"/>
      <c r="AB272" s="144"/>
      <c r="AC272" s="144"/>
      <c r="AD272" s="146"/>
      <c r="AE272" s="146"/>
      <c r="AF272" s="146"/>
      <c r="AG272" s="146"/>
      <c r="AH272" s="146"/>
      <c r="AI272" s="146"/>
      <c r="AJ272" s="146"/>
      <c r="AK272" s="146"/>
      <c r="AL272" s="146"/>
      <c r="AM272" s="146"/>
    </row>
    <row r="273" spans="1:39" x14ac:dyDescent="0.2">
      <c r="A273" s="159">
        <v>3227</v>
      </c>
      <c r="B273" s="160" t="s">
        <v>85</v>
      </c>
      <c r="C273" s="144"/>
      <c r="D273" s="144"/>
      <c r="E273" s="144"/>
      <c r="F273" s="144"/>
      <c r="G273" s="144"/>
      <c r="H273" s="145"/>
      <c r="I273" s="144"/>
      <c r="J273" s="144"/>
      <c r="K273" s="144"/>
      <c r="L273" s="144"/>
      <c r="M273" s="144"/>
      <c r="N273" s="144"/>
      <c r="O273" s="144"/>
      <c r="P273" s="144"/>
      <c r="Q273" s="145"/>
      <c r="R273" s="144"/>
      <c r="S273" s="144"/>
      <c r="T273" s="144"/>
      <c r="U273" s="144"/>
      <c r="V273" s="144"/>
      <c r="W273" s="144"/>
      <c r="X273" s="144"/>
      <c r="Y273" s="144"/>
      <c r="Z273" s="145"/>
      <c r="AA273" s="144"/>
      <c r="AB273" s="144"/>
      <c r="AC273" s="144"/>
      <c r="AD273" s="146"/>
      <c r="AE273" s="146"/>
      <c r="AF273" s="146"/>
      <c r="AG273" s="146"/>
      <c r="AH273" s="146"/>
      <c r="AI273" s="146"/>
      <c r="AJ273" s="146"/>
      <c r="AK273" s="146"/>
      <c r="AL273" s="146"/>
      <c r="AM273" s="146"/>
    </row>
    <row r="274" spans="1:39" s="4" customFormat="1" x14ac:dyDescent="0.2">
      <c r="A274" s="159">
        <v>3231</v>
      </c>
      <c r="B274" s="160" t="s">
        <v>88</v>
      </c>
      <c r="C274" s="147"/>
      <c r="D274" s="147"/>
      <c r="E274" s="147"/>
      <c r="F274" s="147"/>
      <c r="G274" s="147"/>
      <c r="H274" s="148"/>
      <c r="I274" s="147"/>
      <c r="J274" s="147"/>
      <c r="K274" s="147"/>
      <c r="L274" s="147"/>
      <c r="M274" s="147"/>
      <c r="N274" s="147"/>
      <c r="O274" s="147"/>
      <c r="P274" s="147"/>
      <c r="Q274" s="148"/>
      <c r="R274" s="147"/>
      <c r="S274" s="147"/>
      <c r="T274" s="147"/>
      <c r="U274" s="147"/>
      <c r="V274" s="147"/>
      <c r="W274" s="147"/>
      <c r="X274" s="147"/>
      <c r="Y274" s="147"/>
      <c r="Z274" s="148"/>
      <c r="AA274" s="147"/>
      <c r="AB274" s="147"/>
      <c r="AC274" s="147"/>
      <c r="AD274" s="149"/>
      <c r="AE274" s="149"/>
      <c r="AF274" s="149"/>
      <c r="AG274" s="149"/>
      <c r="AH274" s="149"/>
      <c r="AI274" s="149"/>
      <c r="AJ274" s="149"/>
      <c r="AK274" s="149"/>
      <c r="AL274" s="149"/>
      <c r="AM274" s="149"/>
    </row>
    <row r="275" spans="1:39" s="4" customFormat="1" ht="24" x14ac:dyDescent="0.2">
      <c r="A275" s="159">
        <v>3232</v>
      </c>
      <c r="B275" s="160" t="s">
        <v>52</v>
      </c>
      <c r="C275" s="147"/>
      <c r="D275" s="147"/>
      <c r="E275" s="147"/>
      <c r="F275" s="147"/>
      <c r="G275" s="147"/>
      <c r="H275" s="148"/>
      <c r="I275" s="147"/>
      <c r="J275" s="147"/>
      <c r="K275" s="147"/>
      <c r="L275" s="147"/>
      <c r="M275" s="147"/>
      <c r="N275" s="147"/>
      <c r="O275" s="147"/>
      <c r="P275" s="147"/>
      <c r="Q275" s="148"/>
      <c r="R275" s="147"/>
      <c r="S275" s="147"/>
      <c r="T275" s="147"/>
      <c r="U275" s="147"/>
      <c r="V275" s="147"/>
      <c r="W275" s="147"/>
      <c r="X275" s="147"/>
      <c r="Y275" s="147"/>
      <c r="Z275" s="148"/>
      <c r="AA275" s="147"/>
      <c r="AB275" s="147"/>
      <c r="AC275" s="147"/>
      <c r="AD275" s="149"/>
      <c r="AE275" s="149"/>
      <c r="AF275" s="149"/>
      <c r="AG275" s="149"/>
      <c r="AH275" s="149"/>
      <c r="AI275" s="149"/>
      <c r="AJ275" s="149"/>
      <c r="AK275" s="149"/>
      <c r="AL275" s="149"/>
      <c r="AM275" s="149"/>
    </row>
    <row r="276" spans="1:39" s="4" customFormat="1" x14ac:dyDescent="0.2">
      <c r="A276" s="159">
        <v>3233</v>
      </c>
      <c r="B276" s="160" t="s">
        <v>91</v>
      </c>
      <c r="C276" s="147"/>
      <c r="D276" s="147"/>
      <c r="E276" s="147"/>
      <c r="F276" s="147"/>
      <c r="G276" s="147"/>
      <c r="H276" s="148"/>
      <c r="I276" s="147"/>
      <c r="J276" s="147"/>
      <c r="K276" s="147"/>
      <c r="L276" s="147"/>
      <c r="M276" s="147"/>
      <c r="N276" s="147"/>
      <c r="O276" s="147"/>
      <c r="P276" s="147"/>
      <c r="Q276" s="148"/>
      <c r="R276" s="147"/>
      <c r="S276" s="147"/>
      <c r="T276" s="147"/>
      <c r="U276" s="147"/>
      <c r="V276" s="147"/>
      <c r="W276" s="147"/>
      <c r="X276" s="147"/>
      <c r="Y276" s="147"/>
      <c r="Z276" s="148"/>
      <c r="AA276" s="147"/>
      <c r="AB276" s="147"/>
      <c r="AC276" s="147"/>
      <c r="AD276" s="149"/>
      <c r="AE276" s="149"/>
      <c r="AF276" s="149"/>
      <c r="AG276" s="149"/>
      <c r="AH276" s="149"/>
      <c r="AI276" s="149"/>
      <c r="AJ276" s="149"/>
      <c r="AK276" s="149"/>
      <c r="AL276" s="149"/>
      <c r="AM276" s="149"/>
    </row>
    <row r="277" spans="1:39" s="4" customFormat="1" x14ac:dyDescent="0.2">
      <c r="A277" s="159">
        <v>3234</v>
      </c>
      <c r="B277" s="160" t="s">
        <v>93</v>
      </c>
      <c r="C277" s="147"/>
      <c r="D277" s="147"/>
      <c r="E277" s="147"/>
      <c r="F277" s="147"/>
      <c r="G277" s="147"/>
      <c r="H277" s="148"/>
      <c r="I277" s="147"/>
      <c r="J277" s="147"/>
      <c r="K277" s="147"/>
      <c r="L277" s="147"/>
      <c r="M277" s="147"/>
      <c r="N277" s="147"/>
      <c r="O277" s="147"/>
      <c r="P277" s="147"/>
      <c r="Q277" s="148"/>
      <c r="R277" s="147"/>
      <c r="S277" s="147"/>
      <c r="T277" s="147"/>
      <c r="U277" s="147"/>
      <c r="V277" s="147"/>
      <c r="W277" s="147"/>
      <c r="X277" s="147"/>
      <c r="Y277" s="147"/>
      <c r="Z277" s="148"/>
      <c r="AA277" s="147"/>
      <c r="AB277" s="147"/>
      <c r="AC277" s="147"/>
      <c r="AD277" s="149"/>
      <c r="AE277" s="149"/>
      <c r="AF277" s="149"/>
      <c r="AG277" s="149"/>
      <c r="AH277" s="149"/>
      <c r="AI277" s="149"/>
      <c r="AJ277" s="149"/>
      <c r="AK277" s="149"/>
      <c r="AL277" s="149"/>
      <c r="AM277" s="149"/>
    </row>
    <row r="278" spans="1:39" s="4" customFormat="1" x14ac:dyDescent="0.2">
      <c r="A278" s="159">
        <v>3235</v>
      </c>
      <c r="B278" s="160" t="s">
        <v>95</v>
      </c>
      <c r="C278" s="147"/>
      <c r="D278" s="147"/>
      <c r="E278" s="147"/>
      <c r="F278" s="147"/>
      <c r="G278" s="147"/>
      <c r="H278" s="148"/>
      <c r="I278" s="147"/>
      <c r="J278" s="147"/>
      <c r="K278" s="147"/>
      <c r="L278" s="147"/>
      <c r="M278" s="147"/>
      <c r="N278" s="147"/>
      <c r="O278" s="147"/>
      <c r="P278" s="147"/>
      <c r="Q278" s="148"/>
      <c r="R278" s="147"/>
      <c r="S278" s="147"/>
      <c r="T278" s="147"/>
      <c r="U278" s="147"/>
      <c r="V278" s="147"/>
      <c r="W278" s="147"/>
      <c r="X278" s="147"/>
      <c r="Y278" s="147"/>
      <c r="Z278" s="148"/>
      <c r="AA278" s="147"/>
      <c r="AB278" s="147"/>
      <c r="AC278" s="147"/>
      <c r="AD278" s="149"/>
      <c r="AE278" s="149"/>
      <c r="AF278" s="149"/>
      <c r="AG278" s="149"/>
      <c r="AH278" s="149"/>
      <c r="AI278" s="149"/>
      <c r="AJ278" s="149"/>
      <c r="AK278" s="149"/>
      <c r="AL278" s="149"/>
      <c r="AM278" s="149"/>
    </row>
    <row r="279" spans="1:39" s="4" customFormat="1" x14ac:dyDescent="0.2">
      <c r="A279" s="159">
        <v>3236</v>
      </c>
      <c r="B279" s="160" t="s">
        <v>97</v>
      </c>
      <c r="C279" s="147"/>
      <c r="D279" s="147"/>
      <c r="E279" s="147"/>
      <c r="F279" s="147"/>
      <c r="G279" s="147"/>
      <c r="H279" s="148"/>
      <c r="I279" s="147"/>
      <c r="J279" s="147"/>
      <c r="K279" s="147"/>
      <c r="L279" s="147"/>
      <c r="M279" s="147"/>
      <c r="N279" s="147"/>
      <c r="O279" s="147"/>
      <c r="P279" s="147"/>
      <c r="Q279" s="148"/>
      <c r="R279" s="147"/>
      <c r="S279" s="147"/>
      <c r="T279" s="147"/>
      <c r="U279" s="147"/>
      <c r="V279" s="147"/>
      <c r="W279" s="147"/>
      <c r="X279" s="147"/>
      <c r="Y279" s="147"/>
      <c r="Z279" s="148"/>
      <c r="AA279" s="147"/>
      <c r="AB279" s="147"/>
      <c r="AC279" s="147"/>
      <c r="AD279" s="149"/>
      <c r="AE279" s="149"/>
      <c r="AF279" s="149"/>
      <c r="AG279" s="149"/>
      <c r="AH279" s="149"/>
      <c r="AI279" s="149"/>
      <c r="AJ279" s="149"/>
      <c r="AK279" s="149"/>
      <c r="AL279" s="149"/>
      <c r="AM279" s="149"/>
    </row>
    <row r="280" spans="1:39" s="4" customFormat="1" x14ac:dyDescent="0.2">
      <c r="A280" s="159">
        <v>3237</v>
      </c>
      <c r="B280" s="160" t="s">
        <v>99</v>
      </c>
      <c r="C280" s="147"/>
      <c r="D280" s="147"/>
      <c r="E280" s="147"/>
      <c r="F280" s="147"/>
      <c r="G280" s="147"/>
      <c r="H280" s="148"/>
      <c r="I280" s="147"/>
      <c r="J280" s="147"/>
      <c r="K280" s="147"/>
      <c r="L280" s="147"/>
      <c r="M280" s="147"/>
      <c r="N280" s="147"/>
      <c r="O280" s="147"/>
      <c r="P280" s="147"/>
      <c r="Q280" s="148"/>
      <c r="R280" s="147"/>
      <c r="S280" s="147"/>
      <c r="T280" s="147"/>
      <c r="U280" s="147"/>
      <c r="V280" s="147"/>
      <c r="W280" s="147"/>
      <c r="X280" s="147"/>
      <c r="Y280" s="147"/>
      <c r="Z280" s="148"/>
      <c r="AA280" s="147"/>
      <c r="AB280" s="147"/>
      <c r="AC280" s="147"/>
      <c r="AD280" s="149"/>
      <c r="AE280" s="149"/>
      <c r="AF280" s="149"/>
      <c r="AG280" s="149"/>
      <c r="AH280" s="149"/>
      <c r="AI280" s="149"/>
      <c r="AJ280" s="149"/>
      <c r="AK280" s="149"/>
      <c r="AL280" s="149"/>
      <c r="AM280" s="149"/>
    </row>
    <row r="281" spans="1:39" s="4" customFormat="1" x14ac:dyDescent="0.2">
      <c r="A281" s="159">
        <v>3238</v>
      </c>
      <c r="B281" s="160" t="s">
        <v>101</v>
      </c>
      <c r="C281" s="147"/>
      <c r="D281" s="147"/>
      <c r="E281" s="147"/>
      <c r="F281" s="147"/>
      <c r="G281" s="147"/>
      <c r="H281" s="148"/>
      <c r="I281" s="147"/>
      <c r="J281" s="147"/>
      <c r="K281" s="147"/>
      <c r="L281" s="147"/>
      <c r="M281" s="147"/>
      <c r="N281" s="147"/>
      <c r="O281" s="147"/>
      <c r="P281" s="147"/>
      <c r="Q281" s="148"/>
      <c r="R281" s="147"/>
      <c r="S281" s="147"/>
      <c r="T281" s="147"/>
      <c r="U281" s="147"/>
      <c r="V281" s="147"/>
      <c r="W281" s="147"/>
      <c r="X281" s="147"/>
      <c r="Y281" s="147"/>
      <c r="Z281" s="148"/>
      <c r="AA281" s="147"/>
      <c r="AB281" s="147"/>
      <c r="AC281" s="147"/>
      <c r="AD281" s="149"/>
      <c r="AE281" s="149"/>
      <c r="AF281" s="149"/>
      <c r="AG281" s="149"/>
      <c r="AH281" s="149"/>
      <c r="AI281" s="149"/>
      <c r="AJ281" s="149"/>
      <c r="AK281" s="149"/>
      <c r="AL281" s="149"/>
      <c r="AM281" s="149"/>
    </row>
    <row r="282" spans="1:39" x14ac:dyDescent="0.2">
      <c r="A282" s="159">
        <v>3239</v>
      </c>
      <c r="B282" s="160" t="s">
        <v>103</v>
      </c>
      <c r="C282" s="144"/>
      <c r="D282" s="144"/>
      <c r="E282" s="144"/>
      <c r="F282" s="144"/>
      <c r="G282" s="144"/>
      <c r="H282" s="145"/>
      <c r="I282" s="144"/>
      <c r="J282" s="144"/>
      <c r="K282" s="144"/>
      <c r="L282" s="144"/>
      <c r="M282" s="144"/>
      <c r="N282" s="144"/>
      <c r="O282" s="144"/>
      <c r="P282" s="144"/>
      <c r="Q282" s="145"/>
      <c r="R282" s="144"/>
      <c r="S282" s="144"/>
      <c r="T282" s="144"/>
      <c r="U282" s="144"/>
      <c r="V282" s="144"/>
      <c r="W282" s="144"/>
      <c r="X282" s="144"/>
      <c r="Y282" s="144"/>
      <c r="Z282" s="145"/>
      <c r="AA282" s="144"/>
      <c r="AB282" s="144"/>
      <c r="AC282" s="144"/>
      <c r="AD282" s="146"/>
      <c r="AE282" s="146"/>
      <c r="AF282" s="146"/>
      <c r="AG282" s="146"/>
      <c r="AH282" s="146"/>
      <c r="AI282" s="146"/>
      <c r="AJ282" s="146"/>
      <c r="AK282" s="146"/>
      <c r="AL282" s="146"/>
      <c r="AM282" s="146"/>
    </row>
    <row r="283" spans="1:39" s="4" customFormat="1" ht="24" x14ac:dyDescent="0.2">
      <c r="A283" s="159">
        <v>3241</v>
      </c>
      <c r="B283" s="160" t="s">
        <v>105</v>
      </c>
      <c r="C283" s="147"/>
      <c r="D283" s="147"/>
      <c r="E283" s="147"/>
      <c r="F283" s="147"/>
      <c r="G283" s="147"/>
      <c r="H283" s="148"/>
      <c r="I283" s="147"/>
      <c r="J283" s="147"/>
      <c r="K283" s="147"/>
      <c r="L283" s="147"/>
      <c r="M283" s="147"/>
      <c r="N283" s="147"/>
      <c r="O283" s="147"/>
      <c r="P283" s="147"/>
      <c r="Q283" s="148"/>
      <c r="R283" s="147"/>
      <c r="S283" s="147"/>
      <c r="T283" s="147"/>
      <c r="U283" s="147"/>
      <c r="V283" s="147"/>
      <c r="W283" s="147"/>
      <c r="X283" s="147"/>
      <c r="Y283" s="147"/>
      <c r="Z283" s="148"/>
      <c r="AA283" s="147"/>
      <c r="AB283" s="147"/>
      <c r="AC283" s="147"/>
      <c r="AD283" s="149"/>
      <c r="AE283" s="149"/>
      <c r="AF283" s="149"/>
      <c r="AG283" s="149"/>
      <c r="AH283" s="149"/>
      <c r="AI283" s="149"/>
      <c r="AJ283" s="149"/>
      <c r="AK283" s="149"/>
      <c r="AL283" s="149"/>
      <c r="AM283" s="149"/>
    </row>
    <row r="284" spans="1:39" s="4" customFormat="1" x14ac:dyDescent="0.2">
      <c r="A284" s="159">
        <v>3291</v>
      </c>
      <c r="B284" s="161" t="s">
        <v>109</v>
      </c>
      <c r="C284" s="147"/>
      <c r="D284" s="147"/>
      <c r="E284" s="147"/>
      <c r="F284" s="147"/>
      <c r="G284" s="147"/>
      <c r="H284" s="148"/>
      <c r="I284" s="147"/>
      <c r="J284" s="147"/>
      <c r="K284" s="147"/>
      <c r="L284" s="147"/>
      <c r="M284" s="147"/>
      <c r="N284" s="147"/>
      <c r="O284" s="147"/>
      <c r="P284" s="147"/>
      <c r="Q284" s="148"/>
      <c r="R284" s="147"/>
      <c r="S284" s="147"/>
      <c r="T284" s="147"/>
      <c r="U284" s="147"/>
      <c r="V284" s="147"/>
      <c r="W284" s="147"/>
      <c r="X284" s="147"/>
      <c r="Y284" s="147"/>
      <c r="Z284" s="148"/>
      <c r="AA284" s="147"/>
      <c r="AB284" s="147"/>
      <c r="AC284" s="147"/>
      <c r="AD284" s="149"/>
      <c r="AE284" s="149"/>
      <c r="AF284" s="149"/>
      <c r="AG284" s="149"/>
      <c r="AH284" s="149"/>
      <c r="AI284" s="149"/>
      <c r="AJ284" s="149"/>
      <c r="AK284" s="149"/>
      <c r="AL284" s="149"/>
      <c r="AM284" s="149"/>
    </row>
    <row r="285" spans="1:39" s="4" customFormat="1" x14ac:dyDescent="0.2">
      <c r="A285" s="159">
        <v>3292</v>
      </c>
      <c r="B285" s="160" t="s">
        <v>111</v>
      </c>
      <c r="C285" s="147"/>
      <c r="D285" s="147"/>
      <c r="E285" s="147"/>
      <c r="F285" s="147"/>
      <c r="G285" s="147"/>
      <c r="H285" s="148"/>
      <c r="I285" s="147"/>
      <c r="J285" s="147"/>
      <c r="K285" s="147"/>
      <c r="L285" s="147"/>
      <c r="M285" s="147"/>
      <c r="N285" s="147"/>
      <c r="O285" s="147"/>
      <c r="P285" s="147"/>
      <c r="Q285" s="148"/>
      <c r="R285" s="147"/>
      <c r="S285" s="147"/>
      <c r="T285" s="147"/>
      <c r="U285" s="147"/>
      <c r="V285" s="147"/>
      <c r="W285" s="147"/>
      <c r="X285" s="147"/>
      <c r="Y285" s="147"/>
      <c r="Z285" s="148"/>
      <c r="AA285" s="147"/>
      <c r="AB285" s="147"/>
      <c r="AC285" s="147"/>
      <c r="AD285" s="149"/>
      <c r="AE285" s="149"/>
      <c r="AF285" s="149"/>
      <c r="AG285" s="149"/>
      <c r="AH285" s="149"/>
      <c r="AI285" s="149"/>
      <c r="AJ285" s="149"/>
      <c r="AK285" s="149"/>
      <c r="AL285" s="149"/>
      <c r="AM285" s="149"/>
    </row>
    <row r="286" spans="1:39" s="4" customFormat="1" x14ac:dyDescent="0.2">
      <c r="A286" s="159">
        <v>3293</v>
      </c>
      <c r="B286" s="160" t="s">
        <v>113</v>
      </c>
      <c r="C286" s="147"/>
      <c r="D286" s="147"/>
      <c r="E286" s="147"/>
      <c r="F286" s="147"/>
      <c r="G286" s="147"/>
      <c r="H286" s="148"/>
      <c r="I286" s="147"/>
      <c r="J286" s="147"/>
      <c r="K286" s="147"/>
      <c r="L286" s="147"/>
      <c r="M286" s="147"/>
      <c r="N286" s="147"/>
      <c r="O286" s="147"/>
      <c r="P286" s="147"/>
      <c r="Q286" s="148"/>
      <c r="R286" s="147"/>
      <c r="S286" s="147"/>
      <c r="T286" s="147"/>
      <c r="U286" s="147"/>
      <c r="V286" s="147"/>
      <c r="W286" s="147"/>
      <c r="X286" s="147"/>
      <c r="Y286" s="147"/>
      <c r="Z286" s="148"/>
      <c r="AA286" s="147"/>
      <c r="AB286" s="147"/>
      <c r="AC286" s="147"/>
      <c r="AD286" s="149"/>
      <c r="AE286" s="149"/>
      <c r="AF286" s="149"/>
      <c r="AG286" s="149"/>
      <c r="AH286" s="149"/>
      <c r="AI286" s="149"/>
      <c r="AJ286" s="149"/>
      <c r="AK286" s="149"/>
      <c r="AL286" s="149"/>
      <c r="AM286" s="149"/>
    </row>
    <row r="287" spans="1:39" s="4" customFormat="1" x14ac:dyDescent="0.2">
      <c r="A287" s="159">
        <v>3294</v>
      </c>
      <c r="B287" s="160" t="s">
        <v>357</v>
      </c>
      <c r="C287" s="147"/>
      <c r="D287" s="147"/>
      <c r="E287" s="147"/>
      <c r="F287" s="147"/>
      <c r="G287" s="147"/>
      <c r="H287" s="148"/>
      <c r="I287" s="147"/>
      <c r="J287" s="147"/>
      <c r="K287" s="147"/>
      <c r="L287" s="147"/>
      <c r="M287" s="147"/>
      <c r="N287" s="147"/>
      <c r="O287" s="147"/>
      <c r="P287" s="147"/>
      <c r="Q287" s="148"/>
      <c r="R287" s="147"/>
      <c r="S287" s="147"/>
      <c r="T287" s="147"/>
      <c r="U287" s="147"/>
      <c r="V287" s="147"/>
      <c r="W287" s="147"/>
      <c r="X287" s="147"/>
      <c r="Y287" s="147"/>
      <c r="Z287" s="148"/>
      <c r="AA287" s="147"/>
      <c r="AB287" s="147"/>
      <c r="AC287" s="147"/>
      <c r="AD287" s="149"/>
      <c r="AE287" s="149"/>
      <c r="AF287" s="149"/>
      <c r="AG287" s="149"/>
      <c r="AH287" s="149"/>
      <c r="AI287" s="149"/>
      <c r="AJ287" s="149"/>
      <c r="AK287" s="149"/>
      <c r="AL287" s="149"/>
      <c r="AM287" s="149"/>
    </row>
    <row r="288" spans="1:39" s="4" customFormat="1" x14ac:dyDescent="0.2">
      <c r="A288" s="159">
        <v>3295</v>
      </c>
      <c r="B288" s="160" t="s">
        <v>117</v>
      </c>
      <c r="C288" s="147"/>
      <c r="D288" s="147"/>
      <c r="E288" s="147"/>
      <c r="F288" s="147"/>
      <c r="G288" s="147"/>
      <c r="H288" s="148"/>
      <c r="I288" s="147"/>
      <c r="J288" s="147"/>
      <c r="K288" s="147"/>
      <c r="L288" s="147"/>
      <c r="M288" s="147"/>
      <c r="N288" s="147"/>
      <c r="O288" s="147"/>
      <c r="P288" s="147"/>
      <c r="Q288" s="148"/>
      <c r="R288" s="147"/>
      <c r="S288" s="147"/>
      <c r="T288" s="147"/>
      <c r="U288" s="147"/>
      <c r="V288" s="147"/>
      <c r="W288" s="147"/>
      <c r="X288" s="147"/>
      <c r="Y288" s="147"/>
      <c r="Z288" s="148"/>
      <c r="AA288" s="147"/>
      <c r="AB288" s="147"/>
      <c r="AC288" s="147"/>
      <c r="AD288" s="149"/>
      <c r="AE288" s="149"/>
      <c r="AF288" s="149"/>
      <c r="AG288" s="149"/>
      <c r="AH288" s="149"/>
      <c r="AI288" s="149"/>
      <c r="AJ288" s="149"/>
      <c r="AK288" s="149"/>
      <c r="AL288" s="149"/>
      <c r="AM288" s="149"/>
    </row>
    <row r="289" spans="1:39" s="4" customFormat="1" x14ac:dyDescent="0.2">
      <c r="A289" s="159">
        <v>3299</v>
      </c>
      <c r="B289" s="160" t="s">
        <v>358</v>
      </c>
      <c r="C289" s="147"/>
      <c r="D289" s="147"/>
      <c r="E289" s="147"/>
      <c r="F289" s="147"/>
      <c r="G289" s="147"/>
      <c r="H289" s="148"/>
      <c r="I289" s="147"/>
      <c r="J289" s="147"/>
      <c r="K289" s="147"/>
      <c r="L289" s="147"/>
      <c r="M289" s="147"/>
      <c r="N289" s="147"/>
      <c r="O289" s="147"/>
      <c r="P289" s="147"/>
      <c r="Q289" s="148"/>
      <c r="R289" s="147"/>
      <c r="S289" s="147"/>
      <c r="T289" s="147"/>
      <c r="U289" s="147"/>
      <c r="V289" s="147"/>
      <c r="W289" s="147"/>
      <c r="X289" s="147"/>
      <c r="Y289" s="147"/>
      <c r="Z289" s="148"/>
      <c r="AA289" s="147"/>
      <c r="AB289" s="147"/>
      <c r="AC289" s="147"/>
      <c r="AD289" s="149"/>
      <c r="AE289" s="149"/>
      <c r="AF289" s="149"/>
      <c r="AG289" s="149"/>
      <c r="AH289" s="149"/>
      <c r="AI289" s="149"/>
      <c r="AJ289" s="149"/>
      <c r="AK289" s="149"/>
      <c r="AL289" s="149"/>
      <c r="AM289" s="149"/>
    </row>
    <row r="290" spans="1:39" s="69" customFormat="1" x14ac:dyDescent="0.2">
      <c r="A290" s="155">
        <v>34</v>
      </c>
      <c r="B290" s="156" t="s">
        <v>122</v>
      </c>
      <c r="C290" s="148"/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48"/>
      <c r="Z290" s="148"/>
      <c r="AA290" s="148"/>
      <c r="AB290" s="148"/>
      <c r="AC290" s="148"/>
      <c r="AD290" s="157"/>
      <c r="AE290" s="157"/>
      <c r="AF290" s="157"/>
      <c r="AG290" s="157"/>
      <c r="AH290" s="157"/>
      <c r="AI290" s="157"/>
      <c r="AJ290" s="157"/>
      <c r="AK290" s="157"/>
      <c r="AL290" s="157"/>
      <c r="AM290" s="157"/>
    </row>
    <row r="291" spans="1:39" s="4" customFormat="1" x14ac:dyDescent="0.2">
      <c r="A291" s="159">
        <v>3431</v>
      </c>
      <c r="B291" s="161" t="s">
        <v>129</v>
      </c>
      <c r="C291" s="147"/>
      <c r="D291" s="147"/>
      <c r="E291" s="147"/>
      <c r="F291" s="147"/>
      <c r="G291" s="147"/>
      <c r="H291" s="148"/>
      <c r="I291" s="147"/>
      <c r="J291" s="147"/>
      <c r="K291" s="147"/>
      <c r="L291" s="147"/>
      <c r="M291" s="147"/>
      <c r="N291" s="147"/>
      <c r="O291" s="147"/>
      <c r="P291" s="147"/>
      <c r="Q291" s="148"/>
      <c r="R291" s="147"/>
      <c r="S291" s="147"/>
      <c r="T291" s="147"/>
      <c r="U291" s="147"/>
      <c r="V291" s="147"/>
      <c r="W291" s="147"/>
      <c r="X291" s="147"/>
      <c r="Y291" s="147"/>
      <c r="Z291" s="148"/>
      <c r="AA291" s="147"/>
      <c r="AB291" s="147"/>
      <c r="AC291" s="147"/>
      <c r="AD291" s="149"/>
      <c r="AE291" s="149"/>
      <c r="AF291" s="149"/>
      <c r="AG291" s="149"/>
      <c r="AH291" s="149"/>
      <c r="AI291" s="149"/>
      <c r="AJ291" s="149"/>
      <c r="AK291" s="149"/>
      <c r="AL291" s="149"/>
      <c r="AM291" s="149"/>
    </row>
    <row r="292" spans="1:39" s="4" customFormat="1" ht="24" x14ac:dyDescent="0.2">
      <c r="A292" s="159">
        <v>3432</v>
      </c>
      <c r="B292" s="160" t="s">
        <v>131</v>
      </c>
      <c r="C292" s="147"/>
      <c r="D292" s="147"/>
      <c r="E292" s="147"/>
      <c r="F292" s="147"/>
      <c r="G292" s="147"/>
      <c r="H292" s="148"/>
      <c r="I292" s="147"/>
      <c r="J292" s="147"/>
      <c r="K292" s="147"/>
      <c r="L292" s="147"/>
      <c r="M292" s="147"/>
      <c r="N292" s="147"/>
      <c r="O292" s="147"/>
      <c r="P292" s="147"/>
      <c r="Q292" s="148"/>
      <c r="R292" s="147"/>
      <c r="S292" s="147"/>
      <c r="T292" s="147"/>
      <c r="U292" s="147"/>
      <c r="V292" s="147"/>
      <c r="W292" s="147"/>
      <c r="X292" s="147"/>
      <c r="Y292" s="147"/>
      <c r="Z292" s="148"/>
      <c r="AA292" s="147"/>
      <c r="AB292" s="147"/>
      <c r="AC292" s="147"/>
      <c r="AD292" s="149"/>
      <c r="AE292" s="149"/>
      <c r="AF292" s="149"/>
      <c r="AG292" s="149"/>
      <c r="AH292" s="149"/>
      <c r="AI292" s="149"/>
      <c r="AJ292" s="149"/>
      <c r="AK292" s="149"/>
      <c r="AL292" s="149"/>
      <c r="AM292" s="149"/>
    </row>
    <row r="293" spans="1:39" s="4" customFormat="1" x14ac:dyDescent="0.2">
      <c r="A293" s="159">
        <v>3433</v>
      </c>
      <c r="B293" s="160" t="s">
        <v>359</v>
      </c>
      <c r="C293" s="147"/>
      <c r="D293" s="147"/>
      <c r="E293" s="147"/>
      <c r="F293" s="147"/>
      <c r="G293" s="147"/>
      <c r="H293" s="148"/>
      <c r="I293" s="147"/>
      <c r="J293" s="147"/>
      <c r="K293" s="147"/>
      <c r="L293" s="147"/>
      <c r="M293" s="147"/>
      <c r="N293" s="147"/>
      <c r="O293" s="147"/>
      <c r="P293" s="147"/>
      <c r="Q293" s="148"/>
      <c r="R293" s="147"/>
      <c r="S293" s="147"/>
      <c r="T293" s="147"/>
      <c r="U293" s="147"/>
      <c r="V293" s="147"/>
      <c r="W293" s="147"/>
      <c r="X293" s="147"/>
      <c r="Y293" s="147"/>
      <c r="Z293" s="148"/>
      <c r="AA293" s="147"/>
      <c r="AB293" s="147"/>
      <c r="AC293" s="147"/>
      <c r="AD293" s="149"/>
      <c r="AE293" s="149"/>
      <c r="AF293" s="149"/>
      <c r="AG293" s="149"/>
      <c r="AH293" s="149"/>
      <c r="AI293" s="149"/>
      <c r="AJ293" s="149"/>
      <c r="AK293" s="149"/>
      <c r="AL293" s="149"/>
      <c r="AM293" s="149"/>
    </row>
    <row r="294" spans="1:39" s="69" customFormat="1" ht="24.75" customHeight="1" x14ac:dyDescent="0.2">
      <c r="A294" s="162" t="s">
        <v>161</v>
      </c>
      <c r="B294" s="163" t="s">
        <v>162</v>
      </c>
      <c r="C294" s="148"/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  <c r="AA294" s="148"/>
      <c r="AB294" s="148"/>
      <c r="AC294" s="148"/>
      <c r="AD294" s="157"/>
      <c r="AE294" s="157"/>
      <c r="AF294" s="157"/>
      <c r="AG294" s="157"/>
      <c r="AH294" s="157"/>
      <c r="AI294" s="157"/>
      <c r="AJ294" s="157"/>
      <c r="AK294" s="157"/>
      <c r="AL294" s="157"/>
      <c r="AM294" s="157"/>
    </row>
    <row r="295" spans="1:39" s="4" customFormat="1" x14ac:dyDescent="0.2">
      <c r="A295" s="159">
        <v>4221</v>
      </c>
      <c r="B295" s="160" t="s">
        <v>169</v>
      </c>
      <c r="C295" s="147"/>
      <c r="D295" s="147"/>
      <c r="E295" s="147"/>
      <c r="F295" s="147"/>
      <c r="G295" s="147"/>
      <c r="H295" s="148"/>
      <c r="I295" s="147"/>
      <c r="J295" s="147"/>
      <c r="K295" s="147"/>
      <c r="L295" s="147"/>
      <c r="M295" s="147"/>
      <c r="N295" s="147"/>
      <c r="O295" s="147"/>
      <c r="P295" s="147"/>
      <c r="Q295" s="148"/>
      <c r="R295" s="147"/>
      <c r="S295" s="147"/>
      <c r="T295" s="147"/>
      <c r="U295" s="147"/>
      <c r="V295" s="147"/>
      <c r="W295" s="147"/>
      <c r="X295" s="147"/>
      <c r="Y295" s="147"/>
      <c r="Z295" s="148"/>
      <c r="AA295" s="147"/>
      <c r="AB295" s="147"/>
      <c r="AC295" s="147"/>
      <c r="AD295" s="149"/>
      <c r="AE295" s="149"/>
      <c r="AF295" s="149"/>
      <c r="AG295" s="149"/>
      <c r="AH295" s="149"/>
      <c r="AI295" s="149"/>
      <c r="AJ295" s="149"/>
      <c r="AK295" s="149"/>
      <c r="AL295" s="149"/>
      <c r="AM295" s="149"/>
    </row>
    <row r="296" spans="1:39" s="4" customFormat="1" x14ac:dyDescent="0.2">
      <c r="A296" s="159">
        <v>4222</v>
      </c>
      <c r="B296" s="160" t="s">
        <v>171</v>
      </c>
      <c r="C296" s="147"/>
      <c r="D296" s="147"/>
      <c r="E296" s="147"/>
      <c r="F296" s="147"/>
      <c r="G296" s="147"/>
      <c r="H296" s="148"/>
      <c r="I296" s="147"/>
      <c r="J296" s="147"/>
      <c r="K296" s="147"/>
      <c r="L296" s="147"/>
      <c r="M296" s="147"/>
      <c r="N296" s="147"/>
      <c r="O296" s="147"/>
      <c r="P296" s="147"/>
      <c r="Q296" s="148"/>
      <c r="R296" s="147"/>
      <c r="S296" s="147"/>
      <c r="T296" s="147"/>
      <c r="U296" s="147"/>
      <c r="V296" s="147"/>
      <c r="W296" s="147"/>
      <c r="X296" s="147"/>
      <c r="Y296" s="147"/>
      <c r="Z296" s="148"/>
      <c r="AA296" s="147"/>
      <c r="AB296" s="147"/>
      <c r="AC296" s="147"/>
      <c r="AD296" s="149"/>
      <c r="AE296" s="149"/>
      <c r="AF296" s="149"/>
      <c r="AG296" s="149"/>
      <c r="AH296" s="149"/>
      <c r="AI296" s="149"/>
      <c r="AJ296" s="149"/>
      <c r="AK296" s="149"/>
      <c r="AL296" s="149"/>
      <c r="AM296" s="149"/>
    </row>
    <row r="297" spans="1:39" s="4" customFormat="1" x14ac:dyDescent="0.2">
      <c r="A297" s="159">
        <v>4223</v>
      </c>
      <c r="B297" s="160" t="s">
        <v>173</v>
      </c>
      <c r="C297" s="147"/>
      <c r="D297" s="147"/>
      <c r="E297" s="147"/>
      <c r="F297" s="147"/>
      <c r="G297" s="147"/>
      <c r="H297" s="148"/>
      <c r="I297" s="147"/>
      <c r="J297" s="147"/>
      <c r="K297" s="147"/>
      <c r="L297" s="147"/>
      <c r="M297" s="147"/>
      <c r="N297" s="147"/>
      <c r="O297" s="147"/>
      <c r="P297" s="147"/>
      <c r="Q297" s="148"/>
      <c r="R297" s="147"/>
      <c r="S297" s="147"/>
      <c r="T297" s="147"/>
      <c r="U297" s="147"/>
      <c r="V297" s="147"/>
      <c r="W297" s="147"/>
      <c r="X297" s="147"/>
      <c r="Y297" s="147"/>
      <c r="Z297" s="148"/>
      <c r="AA297" s="147"/>
      <c r="AB297" s="147"/>
      <c r="AC297" s="147"/>
      <c r="AD297" s="149"/>
      <c r="AE297" s="149"/>
      <c r="AF297" s="149"/>
      <c r="AG297" s="149"/>
      <c r="AH297" s="149"/>
      <c r="AI297" s="149"/>
      <c r="AJ297" s="149"/>
      <c r="AK297" s="149"/>
      <c r="AL297" s="149"/>
      <c r="AM297" s="149"/>
    </row>
    <row r="298" spans="1:39" s="4" customFormat="1" x14ac:dyDescent="0.2">
      <c r="A298" s="159">
        <v>4224</v>
      </c>
      <c r="B298" s="160" t="s">
        <v>175</v>
      </c>
      <c r="C298" s="147"/>
      <c r="D298" s="147"/>
      <c r="E298" s="147"/>
      <c r="F298" s="147"/>
      <c r="G298" s="147"/>
      <c r="H298" s="148"/>
      <c r="I298" s="147"/>
      <c r="J298" s="147"/>
      <c r="K298" s="147"/>
      <c r="L298" s="147"/>
      <c r="M298" s="147"/>
      <c r="N298" s="147"/>
      <c r="O298" s="147"/>
      <c r="P298" s="147"/>
      <c r="Q298" s="148"/>
      <c r="R298" s="147"/>
      <c r="S298" s="147"/>
      <c r="T298" s="147"/>
      <c r="U298" s="147"/>
      <c r="V298" s="147"/>
      <c r="W298" s="147"/>
      <c r="X298" s="147"/>
      <c r="Y298" s="147"/>
      <c r="Z298" s="148"/>
      <c r="AA298" s="147"/>
      <c r="AB298" s="147"/>
      <c r="AC298" s="147"/>
      <c r="AD298" s="149"/>
      <c r="AE298" s="149"/>
      <c r="AF298" s="149"/>
      <c r="AG298" s="149"/>
      <c r="AH298" s="149"/>
      <c r="AI298" s="149"/>
      <c r="AJ298" s="149"/>
      <c r="AK298" s="149"/>
      <c r="AL298" s="149"/>
      <c r="AM298" s="149"/>
    </row>
    <row r="299" spans="1:39" s="4" customFormat="1" x14ac:dyDescent="0.2">
      <c r="A299" s="159">
        <v>4225</v>
      </c>
      <c r="B299" s="160" t="s">
        <v>360</v>
      </c>
      <c r="C299" s="147"/>
      <c r="D299" s="147"/>
      <c r="E299" s="147"/>
      <c r="F299" s="147"/>
      <c r="G299" s="147"/>
      <c r="H299" s="148"/>
      <c r="I299" s="147"/>
      <c r="J299" s="147"/>
      <c r="K299" s="147"/>
      <c r="L299" s="147"/>
      <c r="M299" s="147"/>
      <c r="N299" s="147"/>
      <c r="O299" s="147"/>
      <c r="P299" s="147"/>
      <c r="Q299" s="148"/>
      <c r="R299" s="147"/>
      <c r="S299" s="147"/>
      <c r="T299" s="147"/>
      <c r="U299" s="147"/>
      <c r="V299" s="147"/>
      <c r="W299" s="147"/>
      <c r="X299" s="147"/>
      <c r="Y299" s="147"/>
      <c r="Z299" s="148"/>
      <c r="AA299" s="147"/>
      <c r="AB299" s="147"/>
      <c r="AC299" s="147"/>
      <c r="AD299" s="149"/>
      <c r="AE299" s="149"/>
      <c r="AF299" s="149"/>
      <c r="AG299" s="149"/>
      <c r="AH299" s="149"/>
      <c r="AI299" s="149"/>
      <c r="AJ299" s="149"/>
      <c r="AK299" s="149"/>
      <c r="AL299" s="149"/>
      <c r="AM299" s="149"/>
    </row>
    <row r="300" spans="1:39" s="4" customFormat="1" x14ac:dyDescent="0.2">
      <c r="A300" s="159">
        <v>4226</v>
      </c>
      <c r="B300" s="160" t="s">
        <v>179</v>
      </c>
      <c r="C300" s="147"/>
      <c r="D300" s="147"/>
      <c r="E300" s="147"/>
      <c r="F300" s="147"/>
      <c r="G300" s="147"/>
      <c r="H300" s="148"/>
      <c r="I300" s="147"/>
      <c r="J300" s="147"/>
      <c r="K300" s="147"/>
      <c r="L300" s="147"/>
      <c r="M300" s="147"/>
      <c r="N300" s="147"/>
      <c r="O300" s="147"/>
      <c r="P300" s="147"/>
      <c r="Q300" s="148"/>
      <c r="R300" s="147"/>
      <c r="S300" s="147"/>
      <c r="T300" s="147"/>
      <c r="U300" s="147"/>
      <c r="V300" s="147"/>
      <c r="W300" s="147"/>
      <c r="X300" s="147"/>
      <c r="Y300" s="147"/>
      <c r="Z300" s="148"/>
      <c r="AA300" s="147"/>
      <c r="AB300" s="147"/>
      <c r="AC300" s="147"/>
      <c r="AD300" s="149"/>
      <c r="AE300" s="149"/>
      <c r="AF300" s="149"/>
      <c r="AG300" s="149"/>
      <c r="AH300" s="149"/>
      <c r="AI300" s="149"/>
      <c r="AJ300" s="149"/>
      <c r="AK300" s="149"/>
      <c r="AL300" s="149"/>
      <c r="AM300" s="149"/>
    </row>
    <row r="301" spans="1:39" s="4" customFormat="1" x14ac:dyDescent="0.2">
      <c r="A301" s="159">
        <v>4227</v>
      </c>
      <c r="B301" s="161" t="s">
        <v>50</v>
      </c>
      <c r="C301" s="147"/>
      <c r="D301" s="147"/>
      <c r="E301" s="147"/>
      <c r="F301" s="147"/>
      <c r="G301" s="147"/>
      <c r="H301" s="148"/>
      <c r="I301" s="147"/>
      <c r="J301" s="147"/>
      <c r="K301" s="147"/>
      <c r="L301" s="147"/>
      <c r="M301" s="147"/>
      <c r="N301" s="147"/>
      <c r="O301" s="147"/>
      <c r="P301" s="147"/>
      <c r="Q301" s="148"/>
      <c r="R301" s="147"/>
      <c r="S301" s="147"/>
      <c r="T301" s="147"/>
      <c r="U301" s="147"/>
      <c r="V301" s="147"/>
      <c r="W301" s="147"/>
      <c r="X301" s="147"/>
      <c r="Y301" s="147"/>
      <c r="Z301" s="148"/>
      <c r="AA301" s="147"/>
      <c r="AB301" s="147"/>
      <c r="AC301" s="147"/>
      <c r="AD301" s="149"/>
      <c r="AE301" s="149"/>
      <c r="AF301" s="149"/>
      <c r="AG301" s="149"/>
      <c r="AH301" s="149"/>
      <c r="AI301" s="149"/>
      <c r="AJ301" s="149"/>
      <c r="AK301" s="149"/>
      <c r="AL301" s="149"/>
      <c r="AM301" s="149"/>
    </row>
    <row r="302" spans="1:39" s="4" customFormat="1" ht="24" x14ac:dyDescent="0.2">
      <c r="A302" s="159">
        <v>4231</v>
      </c>
      <c r="B302" s="160" t="s">
        <v>184</v>
      </c>
      <c r="C302" s="147"/>
      <c r="D302" s="147"/>
      <c r="E302" s="147"/>
      <c r="F302" s="147"/>
      <c r="G302" s="147"/>
      <c r="H302" s="148"/>
      <c r="I302" s="147"/>
      <c r="J302" s="147"/>
      <c r="K302" s="147"/>
      <c r="L302" s="147"/>
      <c r="M302" s="147"/>
      <c r="N302" s="147"/>
      <c r="O302" s="147"/>
      <c r="P302" s="147"/>
      <c r="Q302" s="148"/>
      <c r="R302" s="147"/>
      <c r="S302" s="147"/>
      <c r="T302" s="147"/>
      <c r="U302" s="147"/>
      <c r="V302" s="147"/>
      <c r="W302" s="147"/>
      <c r="X302" s="147"/>
      <c r="Y302" s="147"/>
      <c r="Z302" s="148"/>
      <c r="AA302" s="147"/>
      <c r="AB302" s="147"/>
      <c r="AC302" s="147"/>
      <c r="AD302" s="149"/>
      <c r="AE302" s="149"/>
      <c r="AF302" s="149"/>
      <c r="AG302" s="149"/>
      <c r="AH302" s="149"/>
      <c r="AI302" s="149"/>
      <c r="AJ302" s="149"/>
      <c r="AK302" s="149"/>
      <c r="AL302" s="149"/>
      <c r="AM302" s="149"/>
    </row>
    <row r="303" spans="1:39" s="4" customFormat="1" x14ac:dyDescent="0.2">
      <c r="A303" s="159">
        <v>4241</v>
      </c>
      <c r="B303" s="160" t="s">
        <v>361</v>
      </c>
      <c r="C303" s="147"/>
      <c r="D303" s="147"/>
      <c r="E303" s="147"/>
      <c r="F303" s="147"/>
      <c r="G303" s="147"/>
      <c r="H303" s="148"/>
      <c r="I303" s="147"/>
      <c r="J303" s="147"/>
      <c r="K303" s="147"/>
      <c r="L303" s="147"/>
      <c r="M303" s="147"/>
      <c r="N303" s="147"/>
      <c r="O303" s="147"/>
      <c r="P303" s="147"/>
      <c r="Q303" s="148"/>
      <c r="R303" s="147"/>
      <c r="S303" s="147"/>
      <c r="T303" s="147"/>
      <c r="U303" s="147"/>
      <c r="V303" s="147"/>
      <c r="W303" s="147"/>
      <c r="X303" s="147"/>
      <c r="Y303" s="147"/>
      <c r="Z303" s="148"/>
      <c r="AA303" s="147"/>
      <c r="AB303" s="147"/>
      <c r="AC303" s="147"/>
      <c r="AD303" s="149"/>
      <c r="AE303" s="149"/>
      <c r="AF303" s="149"/>
      <c r="AG303" s="149"/>
      <c r="AH303" s="149"/>
      <c r="AI303" s="149"/>
      <c r="AJ303" s="149"/>
      <c r="AK303" s="149"/>
      <c r="AL303" s="149"/>
      <c r="AM303" s="149"/>
    </row>
    <row r="304" spans="1:39" s="69" customFormat="1" ht="24" x14ac:dyDescent="0.2">
      <c r="A304" s="162" t="s">
        <v>212</v>
      </c>
      <c r="B304" s="163" t="s">
        <v>362</v>
      </c>
      <c r="C304" s="148"/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  <c r="AA304" s="148"/>
      <c r="AB304" s="148"/>
      <c r="AC304" s="148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</row>
    <row r="305" spans="1:39" s="4" customFormat="1" ht="24" x14ac:dyDescent="0.2">
      <c r="A305" s="159">
        <v>4511</v>
      </c>
      <c r="B305" s="160" t="s">
        <v>51</v>
      </c>
      <c r="C305" s="147"/>
      <c r="D305" s="147"/>
      <c r="E305" s="147"/>
      <c r="F305" s="147"/>
      <c r="G305" s="147"/>
      <c r="H305" s="148"/>
      <c r="I305" s="147"/>
      <c r="J305" s="147"/>
      <c r="K305" s="147"/>
      <c r="L305" s="147"/>
      <c r="M305" s="147"/>
      <c r="N305" s="147"/>
      <c r="O305" s="147"/>
      <c r="P305" s="147"/>
      <c r="Q305" s="148"/>
      <c r="R305" s="147"/>
      <c r="S305" s="147"/>
      <c r="T305" s="147"/>
      <c r="U305" s="147"/>
      <c r="V305" s="147"/>
      <c r="W305" s="147"/>
      <c r="X305" s="147"/>
      <c r="Y305" s="147"/>
      <c r="Z305" s="148"/>
      <c r="AA305" s="147"/>
      <c r="AB305" s="147"/>
      <c r="AC305" s="147"/>
      <c r="AD305" s="149"/>
      <c r="AE305" s="149"/>
      <c r="AF305" s="149"/>
      <c r="AG305" s="149"/>
      <c r="AH305" s="149"/>
      <c r="AI305" s="149"/>
      <c r="AJ305" s="149"/>
      <c r="AK305" s="149"/>
      <c r="AL305" s="149"/>
      <c r="AM305" s="149"/>
    </row>
    <row r="306" spans="1:39" s="4" customFormat="1" x14ac:dyDescent="0.2">
      <c r="A306" s="151" t="s">
        <v>38</v>
      </c>
      <c r="B306" s="164" t="s">
        <v>370</v>
      </c>
      <c r="C306" s="153"/>
      <c r="D306" s="153"/>
      <c r="E306" s="153"/>
      <c r="F306" s="153"/>
      <c r="G306" s="153"/>
      <c r="H306" s="148"/>
      <c r="I306" s="153"/>
      <c r="J306" s="153"/>
      <c r="K306" s="153"/>
      <c r="L306" s="153"/>
      <c r="M306" s="153"/>
      <c r="N306" s="153"/>
      <c r="O306" s="153"/>
      <c r="P306" s="153"/>
      <c r="Q306" s="148"/>
      <c r="R306" s="153"/>
      <c r="S306" s="153"/>
      <c r="T306" s="153"/>
      <c r="U306" s="153"/>
      <c r="V306" s="153"/>
      <c r="W306" s="153"/>
      <c r="X306" s="153"/>
      <c r="Y306" s="153"/>
      <c r="Z306" s="148"/>
      <c r="AA306" s="153"/>
      <c r="AB306" s="153"/>
      <c r="AC306" s="153"/>
      <c r="AD306" s="149"/>
      <c r="AE306" s="149"/>
      <c r="AF306" s="149"/>
      <c r="AG306" s="149"/>
      <c r="AH306" s="149"/>
      <c r="AI306" s="149"/>
      <c r="AJ306" s="149"/>
      <c r="AK306" s="149"/>
      <c r="AL306" s="149"/>
      <c r="AM306" s="149"/>
    </row>
    <row r="307" spans="1:39" s="4" customFormat="1" x14ac:dyDescent="0.2">
      <c r="A307" s="142">
        <v>3</v>
      </c>
      <c r="B307" s="154" t="s">
        <v>353</v>
      </c>
      <c r="C307" s="147"/>
      <c r="D307" s="147"/>
      <c r="E307" s="147"/>
      <c r="F307" s="147"/>
      <c r="G307" s="147"/>
      <c r="H307" s="148"/>
      <c r="I307" s="147"/>
      <c r="J307" s="147"/>
      <c r="K307" s="147"/>
      <c r="L307" s="147"/>
      <c r="M307" s="147"/>
      <c r="N307" s="147"/>
      <c r="O307" s="147"/>
      <c r="P307" s="147"/>
      <c r="Q307" s="148"/>
      <c r="R307" s="147"/>
      <c r="S307" s="147"/>
      <c r="T307" s="147"/>
      <c r="U307" s="147"/>
      <c r="V307" s="147"/>
      <c r="W307" s="147"/>
      <c r="X307" s="147"/>
      <c r="Y307" s="147"/>
      <c r="Z307" s="148"/>
      <c r="AA307" s="147"/>
      <c r="AB307" s="147"/>
      <c r="AC307" s="147"/>
      <c r="AD307" s="149"/>
      <c r="AE307" s="149"/>
      <c r="AF307" s="149"/>
      <c r="AG307" s="149"/>
      <c r="AH307" s="149"/>
      <c r="AI307" s="149"/>
      <c r="AJ307" s="149"/>
      <c r="AK307" s="149"/>
      <c r="AL307" s="149"/>
      <c r="AM307" s="149"/>
    </row>
    <row r="308" spans="1:39" s="69" customFormat="1" x14ac:dyDescent="0.2">
      <c r="A308" s="155">
        <v>31</v>
      </c>
      <c r="B308" s="156" t="s">
        <v>21</v>
      </c>
      <c r="C308" s="148"/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  <c r="AA308" s="148"/>
      <c r="AB308" s="148"/>
      <c r="AC308" s="148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</row>
    <row r="309" spans="1:39" x14ac:dyDescent="0.2">
      <c r="A309" s="158">
        <v>3111</v>
      </c>
      <c r="B309" s="143" t="s">
        <v>354</v>
      </c>
      <c r="C309" s="144"/>
      <c r="D309" s="144"/>
      <c r="E309" s="144"/>
      <c r="F309" s="144"/>
      <c r="G309" s="144"/>
      <c r="H309" s="145"/>
      <c r="I309" s="144"/>
      <c r="J309" s="144"/>
      <c r="K309" s="144"/>
      <c r="L309" s="144"/>
      <c r="M309" s="144"/>
      <c r="N309" s="144"/>
      <c r="O309" s="144"/>
      <c r="P309" s="144"/>
      <c r="Q309" s="145"/>
      <c r="R309" s="144"/>
      <c r="S309" s="144"/>
      <c r="T309" s="144"/>
      <c r="U309" s="144"/>
      <c r="V309" s="144"/>
      <c r="W309" s="144"/>
      <c r="X309" s="144"/>
      <c r="Y309" s="144"/>
      <c r="Z309" s="145"/>
      <c r="AA309" s="144"/>
      <c r="AB309" s="144"/>
      <c r="AC309" s="144"/>
      <c r="AD309" s="146"/>
      <c r="AE309" s="146"/>
      <c r="AF309" s="146"/>
      <c r="AG309" s="146"/>
      <c r="AH309" s="146"/>
      <c r="AI309" s="146"/>
      <c r="AJ309" s="146"/>
      <c r="AK309" s="146"/>
      <c r="AL309" s="146"/>
      <c r="AM309" s="146"/>
    </row>
    <row r="310" spans="1:39" x14ac:dyDescent="0.2">
      <c r="A310" s="158">
        <v>3113</v>
      </c>
      <c r="B310" s="143" t="s">
        <v>59</v>
      </c>
      <c r="C310" s="144"/>
      <c r="D310" s="144"/>
      <c r="E310" s="144"/>
      <c r="F310" s="144"/>
      <c r="G310" s="144"/>
      <c r="H310" s="145"/>
      <c r="I310" s="144"/>
      <c r="J310" s="144"/>
      <c r="K310" s="144"/>
      <c r="L310" s="144"/>
      <c r="M310" s="144"/>
      <c r="N310" s="144"/>
      <c r="O310" s="144"/>
      <c r="P310" s="144"/>
      <c r="Q310" s="145"/>
      <c r="R310" s="144"/>
      <c r="S310" s="144"/>
      <c r="T310" s="144"/>
      <c r="U310" s="144"/>
      <c r="V310" s="144"/>
      <c r="W310" s="144"/>
      <c r="X310" s="144"/>
      <c r="Y310" s="144"/>
      <c r="Z310" s="145"/>
      <c r="AA310" s="144"/>
      <c r="AB310" s="144"/>
      <c r="AC310" s="144"/>
      <c r="AD310" s="146"/>
      <c r="AE310" s="146"/>
      <c r="AF310" s="146"/>
      <c r="AG310" s="146"/>
      <c r="AH310" s="146"/>
      <c r="AI310" s="146"/>
      <c r="AJ310" s="146"/>
      <c r="AK310" s="146"/>
      <c r="AL310" s="146"/>
      <c r="AM310" s="146"/>
    </row>
    <row r="311" spans="1:39" x14ac:dyDescent="0.2">
      <c r="A311" s="158">
        <v>3114</v>
      </c>
      <c r="B311" s="143" t="s">
        <v>61</v>
      </c>
      <c r="C311" s="144"/>
      <c r="D311" s="144"/>
      <c r="E311" s="144"/>
      <c r="F311" s="144"/>
      <c r="G311" s="144"/>
      <c r="H311" s="145"/>
      <c r="I311" s="144"/>
      <c r="J311" s="144"/>
      <c r="K311" s="144"/>
      <c r="L311" s="144"/>
      <c r="M311" s="144"/>
      <c r="N311" s="144"/>
      <c r="O311" s="144"/>
      <c r="P311" s="144"/>
      <c r="Q311" s="145"/>
      <c r="R311" s="144"/>
      <c r="S311" s="144"/>
      <c r="T311" s="144"/>
      <c r="U311" s="144"/>
      <c r="V311" s="144"/>
      <c r="W311" s="144"/>
      <c r="X311" s="144"/>
      <c r="Y311" s="144"/>
      <c r="Z311" s="145"/>
      <c r="AA311" s="144"/>
      <c r="AB311" s="144"/>
      <c r="AC311" s="144"/>
      <c r="AD311" s="146"/>
      <c r="AE311" s="146"/>
      <c r="AF311" s="146"/>
      <c r="AG311" s="146"/>
      <c r="AH311" s="146"/>
      <c r="AI311" s="146"/>
      <c r="AJ311" s="146"/>
      <c r="AK311" s="146"/>
      <c r="AL311" s="146"/>
      <c r="AM311" s="146"/>
    </row>
    <row r="312" spans="1:39" x14ac:dyDescent="0.2">
      <c r="A312" s="158">
        <v>3121</v>
      </c>
      <c r="B312" s="143" t="s">
        <v>23</v>
      </c>
      <c r="C312" s="144"/>
      <c r="D312" s="144"/>
      <c r="E312" s="144"/>
      <c r="F312" s="144"/>
      <c r="G312" s="144"/>
      <c r="H312" s="145"/>
      <c r="I312" s="144"/>
      <c r="J312" s="144"/>
      <c r="K312" s="144"/>
      <c r="L312" s="144"/>
      <c r="M312" s="144"/>
      <c r="N312" s="144"/>
      <c r="O312" s="144"/>
      <c r="P312" s="144"/>
      <c r="Q312" s="145"/>
      <c r="R312" s="144"/>
      <c r="S312" s="144"/>
      <c r="T312" s="144"/>
      <c r="U312" s="144"/>
      <c r="V312" s="144"/>
      <c r="W312" s="144"/>
      <c r="X312" s="144"/>
      <c r="Y312" s="144"/>
      <c r="Z312" s="145"/>
      <c r="AA312" s="144"/>
      <c r="AB312" s="144"/>
      <c r="AC312" s="144"/>
      <c r="AD312" s="146"/>
      <c r="AE312" s="146"/>
      <c r="AF312" s="146"/>
      <c r="AG312" s="146"/>
      <c r="AH312" s="146"/>
      <c r="AI312" s="146"/>
      <c r="AJ312" s="146"/>
      <c r="AK312" s="146"/>
      <c r="AL312" s="146"/>
      <c r="AM312" s="146"/>
    </row>
    <row r="313" spans="1:39" x14ac:dyDescent="0.2">
      <c r="A313" s="158">
        <v>3131</v>
      </c>
      <c r="B313" s="143" t="s">
        <v>355</v>
      </c>
      <c r="C313" s="144"/>
      <c r="D313" s="144"/>
      <c r="E313" s="144"/>
      <c r="F313" s="144"/>
      <c r="G313" s="144"/>
      <c r="H313" s="145"/>
      <c r="I313" s="144"/>
      <c r="J313" s="144"/>
      <c r="K313" s="144"/>
      <c r="L313" s="144"/>
      <c r="M313" s="144"/>
      <c r="N313" s="144"/>
      <c r="O313" s="144"/>
      <c r="P313" s="144"/>
      <c r="Q313" s="145"/>
      <c r="R313" s="144"/>
      <c r="S313" s="144"/>
      <c r="T313" s="144"/>
      <c r="U313" s="144"/>
      <c r="V313" s="144"/>
      <c r="W313" s="144"/>
      <c r="X313" s="144"/>
      <c r="Y313" s="144"/>
      <c r="Z313" s="145"/>
      <c r="AA313" s="144"/>
      <c r="AB313" s="144"/>
      <c r="AC313" s="144"/>
      <c r="AD313" s="146"/>
      <c r="AE313" s="146"/>
      <c r="AF313" s="146"/>
      <c r="AG313" s="146"/>
      <c r="AH313" s="146"/>
      <c r="AI313" s="146"/>
      <c r="AJ313" s="146"/>
      <c r="AK313" s="146"/>
      <c r="AL313" s="146"/>
      <c r="AM313" s="146"/>
    </row>
    <row r="314" spans="1:39" ht="25.5" x14ac:dyDescent="0.2">
      <c r="A314" s="158">
        <v>3132</v>
      </c>
      <c r="B314" s="143" t="s">
        <v>46</v>
      </c>
      <c r="C314" s="144"/>
      <c r="D314" s="144"/>
      <c r="E314" s="144"/>
      <c r="F314" s="144"/>
      <c r="G314" s="144"/>
      <c r="H314" s="145"/>
      <c r="I314" s="144"/>
      <c r="J314" s="144"/>
      <c r="K314" s="144"/>
      <c r="L314" s="144"/>
      <c r="M314" s="144"/>
      <c r="N314" s="144"/>
      <c r="O314" s="144"/>
      <c r="P314" s="144"/>
      <c r="Q314" s="145"/>
      <c r="R314" s="144"/>
      <c r="S314" s="144"/>
      <c r="T314" s="144"/>
      <c r="U314" s="144"/>
      <c r="V314" s="144"/>
      <c r="W314" s="144"/>
      <c r="X314" s="144"/>
      <c r="Y314" s="144"/>
      <c r="Z314" s="145"/>
      <c r="AA314" s="144"/>
      <c r="AB314" s="144"/>
      <c r="AC314" s="144"/>
      <c r="AD314" s="146"/>
      <c r="AE314" s="146"/>
      <c r="AF314" s="146"/>
      <c r="AG314" s="146"/>
      <c r="AH314" s="146"/>
      <c r="AI314" s="146"/>
      <c r="AJ314" s="146"/>
      <c r="AK314" s="146"/>
      <c r="AL314" s="146"/>
      <c r="AM314" s="146"/>
    </row>
    <row r="315" spans="1:39" ht="24" x14ac:dyDescent="0.2">
      <c r="A315" s="159">
        <v>3133</v>
      </c>
      <c r="B315" s="160" t="s">
        <v>47</v>
      </c>
      <c r="C315" s="144"/>
      <c r="D315" s="144"/>
      <c r="E315" s="144"/>
      <c r="F315" s="144"/>
      <c r="G315" s="144"/>
      <c r="H315" s="145"/>
      <c r="I315" s="144"/>
      <c r="J315" s="144"/>
      <c r="K315" s="144"/>
      <c r="L315" s="144"/>
      <c r="M315" s="144"/>
      <c r="N315" s="144"/>
      <c r="O315" s="144"/>
      <c r="P315" s="144"/>
      <c r="Q315" s="145"/>
      <c r="R315" s="144"/>
      <c r="S315" s="144"/>
      <c r="T315" s="144"/>
      <c r="U315" s="144"/>
      <c r="V315" s="144"/>
      <c r="W315" s="144"/>
      <c r="X315" s="144"/>
      <c r="Y315" s="144"/>
      <c r="Z315" s="145"/>
      <c r="AA315" s="144"/>
      <c r="AB315" s="144"/>
      <c r="AC315" s="144"/>
      <c r="AD315" s="146"/>
      <c r="AE315" s="146"/>
      <c r="AF315" s="146"/>
      <c r="AG315" s="146"/>
      <c r="AH315" s="146"/>
      <c r="AI315" s="146"/>
      <c r="AJ315" s="146"/>
      <c r="AK315" s="146"/>
      <c r="AL315" s="146"/>
      <c r="AM315" s="146"/>
    </row>
    <row r="316" spans="1:39" s="69" customFormat="1" x14ac:dyDescent="0.2">
      <c r="A316" s="155">
        <v>32</v>
      </c>
      <c r="B316" s="156" t="s">
        <v>25</v>
      </c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</row>
    <row r="317" spans="1:39" s="4" customFormat="1" x14ac:dyDescent="0.2">
      <c r="A317" s="159">
        <v>3211</v>
      </c>
      <c r="B317" s="160" t="s">
        <v>68</v>
      </c>
      <c r="C317" s="147"/>
      <c r="D317" s="147"/>
      <c r="E317" s="147"/>
      <c r="F317" s="147"/>
      <c r="G317" s="147"/>
      <c r="H317" s="148"/>
      <c r="I317" s="147"/>
      <c r="J317" s="147"/>
      <c r="K317" s="147"/>
      <c r="L317" s="147"/>
      <c r="M317" s="147"/>
      <c r="N317" s="147"/>
      <c r="O317" s="147"/>
      <c r="P317" s="147"/>
      <c r="Q317" s="148"/>
      <c r="R317" s="147"/>
      <c r="S317" s="147"/>
      <c r="T317" s="147"/>
      <c r="U317" s="147"/>
      <c r="V317" s="147"/>
      <c r="W317" s="147"/>
      <c r="X317" s="147"/>
      <c r="Y317" s="147"/>
      <c r="Z317" s="148"/>
      <c r="AA317" s="147"/>
      <c r="AB317" s="147"/>
      <c r="AC317" s="147"/>
      <c r="AD317" s="149"/>
      <c r="AE317" s="149"/>
      <c r="AF317" s="149"/>
      <c r="AG317" s="149"/>
      <c r="AH317" s="149"/>
      <c r="AI317" s="149"/>
      <c r="AJ317" s="149"/>
      <c r="AK317" s="149"/>
      <c r="AL317" s="149"/>
      <c r="AM317" s="149"/>
    </row>
    <row r="318" spans="1:39" s="4" customFormat="1" ht="24" x14ac:dyDescent="0.2">
      <c r="A318" s="159">
        <v>3212</v>
      </c>
      <c r="B318" s="160" t="s">
        <v>70</v>
      </c>
      <c r="C318" s="147"/>
      <c r="D318" s="147"/>
      <c r="E318" s="147"/>
      <c r="F318" s="147"/>
      <c r="G318" s="147"/>
      <c r="H318" s="148"/>
      <c r="I318" s="147"/>
      <c r="J318" s="147"/>
      <c r="K318" s="147"/>
      <c r="L318" s="147"/>
      <c r="M318" s="147"/>
      <c r="N318" s="147"/>
      <c r="O318" s="147"/>
      <c r="P318" s="147"/>
      <c r="Q318" s="148"/>
      <c r="R318" s="147"/>
      <c r="S318" s="147"/>
      <c r="T318" s="147"/>
      <c r="U318" s="147"/>
      <c r="V318" s="147"/>
      <c r="W318" s="147"/>
      <c r="X318" s="147"/>
      <c r="Y318" s="147"/>
      <c r="Z318" s="148"/>
      <c r="AA318" s="147"/>
      <c r="AB318" s="147"/>
      <c r="AC318" s="147"/>
      <c r="AD318" s="149"/>
      <c r="AE318" s="149"/>
      <c r="AF318" s="149"/>
      <c r="AG318" s="149"/>
      <c r="AH318" s="149"/>
      <c r="AI318" s="149"/>
      <c r="AJ318" s="149"/>
      <c r="AK318" s="149"/>
      <c r="AL318" s="149"/>
      <c r="AM318" s="149"/>
    </row>
    <row r="319" spans="1:39" s="4" customFormat="1" x14ac:dyDescent="0.2">
      <c r="A319" s="159">
        <v>3213</v>
      </c>
      <c r="B319" s="160" t="s">
        <v>72</v>
      </c>
      <c r="C319" s="147"/>
      <c r="D319" s="147"/>
      <c r="E319" s="147"/>
      <c r="F319" s="147"/>
      <c r="G319" s="147"/>
      <c r="H319" s="148"/>
      <c r="I319" s="147"/>
      <c r="J319" s="147"/>
      <c r="K319" s="147"/>
      <c r="L319" s="147"/>
      <c r="M319" s="147"/>
      <c r="N319" s="147"/>
      <c r="O319" s="147"/>
      <c r="P319" s="147"/>
      <c r="Q319" s="148"/>
      <c r="R319" s="147"/>
      <c r="S319" s="147"/>
      <c r="T319" s="147"/>
      <c r="U319" s="147"/>
      <c r="V319" s="147"/>
      <c r="W319" s="147"/>
      <c r="X319" s="147"/>
      <c r="Y319" s="147"/>
      <c r="Z319" s="148"/>
      <c r="AA319" s="147"/>
      <c r="AB319" s="147"/>
      <c r="AC319" s="147"/>
      <c r="AD319" s="149"/>
      <c r="AE319" s="149"/>
      <c r="AF319" s="149"/>
      <c r="AG319" s="149"/>
      <c r="AH319" s="149"/>
      <c r="AI319" s="149"/>
      <c r="AJ319" s="149"/>
      <c r="AK319" s="149"/>
      <c r="AL319" s="149"/>
      <c r="AM319" s="149"/>
    </row>
    <row r="320" spans="1:39" s="4" customFormat="1" x14ac:dyDescent="0.2">
      <c r="A320" s="159">
        <v>3214</v>
      </c>
      <c r="B320" s="160" t="s">
        <v>74</v>
      </c>
      <c r="C320" s="147"/>
      <c r="D320" s="147"/>
      <c r="E320" s="147"/>
      <c r="F320" s="147"/>
      <c r="G320" s="147"/>
      <c r="H320" s="148"/>
      <c r="I320" s="147"/>
      <c r="J320" s="147"/>
      <c r="K320" s="147"/>
      <c r="L320" s="147"/>
      <c r="M320" s="147"/>
      <c r="N320" s="147"/>
      <c r="O320" s="147"/>
      <c r="P320" s="147"/>
      <c r="Q320" s="148"/>
      <c r="R320" s="147"/>
      <c r="S320" s="147"/>
      <c r="T320" s="147"/>
      <c r="U320" s="147"/>
      <c r="V320" s="147"/>
      <c r="W320" s="147"/>
      <c r="X320" s="147"/>
      <c r="Y320" s="147"/>
      <c r="Z320" s="148"/>
      <c r="AA320" s="147"/>
      <c r="AB320" s="147"/>
      <c r="AC320" s="147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</row>
    <row r="321" spans="1:39" s="4" customFormat="1" ht="24" x14ac:dyDescent="0.2">
      <c r="A321" s="159">
        <v>3221</v>
      </c>
      <c r="B321" s="160" t="s">
        <v>48</v>
      </c>
      <c r="C321" s="147"/>
      <c r="D321" s="147"/>
      <c r="E321" s="147"/>
      <c r="F321" s="147"/>
      <c r="G321" s="147"/>
      <c r="H321" s="148"/>
      <c r="I321" s="147"/>
      <c r="J321" s="147"/>
      <c r="K321" s="147"/>
      <c r="L321" s="147"/>
      <c r="M321" s="147"/>
      <c r="N321" s="147"/>
      <c r="O321" s="147"/>
      <c r="P321" s="147"/>
      <c r="Q321" s="148"/>
      <c r="R321" s="147"/>
      <c r="S321" s="147"/>
      <c r="T321" s="147"/>
      <c r="U321" s="147"/>
      <c r="V321" s="147"/>
      <c r="W321" s="147"/>
      <c r="X321" s="147"/>
      <c r="Y321" s="147"/>
      <c r="Z321" s="148"/>
      <c r="AA321" s="147"/>
      <c r="AB321" s="147"/>
      <c r="AC321" s="147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</row>
    <row r="322" spans="1:39" s="4" customFormat="1" x14ac:dyDescent="0.2">
      <c r="A322" s="159">
        <v>3222</v>
      </c>
      <c r="B322" s="160" t="s">
        <v>49</v>
      </c>
      <c r="C322" s="147"/>
      <c r="D322" s="147"/>
      <c r="E322" s="147"/>
      <c r="F322" s="147"/>
      <c r="G322" s="147"/>
      <c r="H322" s="148"/>
      <c r="I322" s="147"/>
      <c r="J322" s="147"/>
      <c r="K322" s="147"/>
      <c r="L322" s="147"/>
      <c r="M322" s="147"/>
      <c r="N322" s="147"/>
      <c r="O322" s="147"/>
      <c r="P322" s="147"/>
      <c r="Q322" s="148"/>
      <c r="R322" s="147"/>
      <c r="S322" s="147"/>
      <c r="T322" s="147"/>
      <c r="U322" s="147"/>
      <c r="V322" s="147"/>
      <c r="W322" s="147"/>
      <c r="X322" s="147"/>
      <c r="Y322" s="147"/>
      <c r="Z322" s="148"/>
      <c r="AA322" s="147"/>
      <c r="AB322" s="147"/>
      <c r="AC322" s="147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</row>
    <row r="323" spans="1:39" s="4" customFormat="1" x14ac:dyDescent="0.2">
      <c r="A323" s="159">
        <v>3223</v>
      </c>
      <c r="B323" s="160" t="s">
        <v>79</v>
      </c>
      <c r="C323" s="147"/>
      <c r="D323" s="147"/>
      <c r="E323" s="147"/>
      <c r="F323" s="147"/>
      <c r="G323" s="147"/>
      <c r="H323" s="148"/>
      <c r="I323" s="147"/>
      <c r="J323" s="147"/>
      <c r="K323" s="147"/>
      <c r="L323" s="147"/>
      <c r="M323" s="147"/>
      <c r="N323" s="147"/>
      <c r="O323" s="147"/>
      <c r="P323" s="147"/>
      <c r="Q323" s="148"/>
      <c r="R323" s="147"/>
      <c r="S323" s="147"/>
      <c r="T323" s="147"/>
      <c r="U323" s="147"/>
      <c r="V323" s="147"/>
      <c r="W323" s="147"/>
      <c r="X323" s="147"/>
      <c r="Y323" s="147"/>
      <c r="Z323" s="148"/>
      <c r="AA323" s="147"/>
      <c r="AB323" s="147"/>
      <c r="AC323" s="147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</row>
    <row r="324" spans="1:39" s="4" customFormat="1" ht="24" x14ac:dyDescent="0.2">
      <c r="A324" s="159">
        <v>3224</v>
      </c>
      <c r="B324" s="160" t="s">
        <v>81</v>
      </c>
      <c r="C324" s="147"/>
      <c r="D324" s="147"/>
      <c r="E324" s="147"/>
      <c r="F324" s="147"/>
      <c r="G324" s="147"/>
      <c r="H324" s="148"/>
      <c r="I324" s="147"/>
      <c r="J324" s="147"/>
      <c r="K324" s="147"/>
      <c r="L324" s="147"/>
      <c r="M324" s="147"/>
      <c r="N324" s="147"/>
      <c r="O324" s="147"/>
      <c r="P324" s="147"/>
      <c r="Q324" s="148"/>
      <c r="R324" s="147"/>
      <c r="S324" s="147"/>
      <c r="T324" s="147"/>
      <c r="U324" s="147"/>
      <c r="V324" s="147"/>
      <c r="W324" s="147"/>
      <c r="X324" s="147"/>
      <c r="Y324" s="147"/>
      <c r="Z324" s="148"/>
      <c r="AA324" s="147"/>
      <c r="AB324" s="147"/>
      <c r="AC324" s="147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</row>
    <row r="325" spans="1:39" x14ac:dyDescent="0.2">
      <c r="A325" s="159">
        <v>3225</v>
      </c>
      <c r="B325" s="160" t="s">
        <v>83</v>
      </c>
      <c r="C325" s="144"/>
      <c r="D325" s="144"/>
      <c r="E325" s="144"/>
      <c r="F325" s="144"/>
      <c r="G325" s="144"/>
      <c r="H325" s="145"/>
      <c r="I325" s="144"/>
      <c r="J325" s="144"/>
      <c r="K325" s="144"/>
      <c r="L325" s="144"/>
      <c r="M325" s="144"/>
      <c r="N325" s="144"/>
      <c r="O325" s="144"/>
      <c r="P325" s="144"/>
      <c r="Q325" s="145"/>
      <c r="R325" s="144"/>
      <c r="S325" s="144"/>
      <c r="T325" s="144"/>
      <c r="U325" s="144"/>
      <c r="V325" s="144"/>
      <c r="W325" s="144"/>
      <c r="X325" s="144"/>
      <c r="Y325" s="144"/>
      <c r="Z325" s="145"/>
      <c r="AA325" s="144"/>
      <c r="AB325" s="144"/>
      <c r="AC325" s="144"/>
      <c r="AD325" s="146"/>
      <c r="AE325" s="146"/>
      <c r="AF325" s="146"/>
      <c r="AG325" s="146"/>
      <c r="AH325" s="146"/>
      <c r="AI325" s="146"/>
      <c r="AJ325" s="146"/>
      <c r="AK325" s="146"/>
      <c r="AL325" s="146"/>
      <c r="AM325" s="146"/>
    </row>
    <row r="326" spans="1:39" x14ac:dyDescent="0.2">
      <c r="A326" s="159">
        <v>3226</v>
      </c>
      <c r="B326" s="160" t="s">
        <v>356</v>
      </c>
      <c r="C326" s="144"/>
      <c r="D326" s="144"/>
      <c r="E326" s="144"/>
      <c r="F326" s="144"/>
      <c r="G326" s="144"/>
      <c r="H326" s="145"/>
      <c r="I326" s="144"/>
      <c r="J326" s="144"/>
      <c r="K326" s="144"/>
      <c r="L326" s="144"/>
      <c r="M326" s="144"/>
      <c r="N326" s="144"/>
      <c r="O326" s="144"/>
      <c r="P326" s="144"/>
      <c r="Q326" s="145"/>
      <c r="R326" s="144"/>
      <c r="S326" s="144"/>
      <c r="T326" s="144"/>
      <c r="U326" s="144"/>
      <c r="V326" s="144"/>
      <c r="W326" s="144"/>
      <c r="X326" s="144"/>
      <c r="Y326" s="144"/>
      <c r="Z326" s="145"/>
      <c r="AA326" s="144"/>
      <c r="AB326" s="144"/>
      <c r="AC326" s="144"/>
      <c r="AD326" s="146"/>
      <c r="AE326" s="146"/>
      <c r="AF326" s="146"/>
      <c r="AG326" s="146"/>
      <c r="AH326" s="146"/>
      <c r="AI326" s="146"/>
      <c r="AJ326" s="146"/>
      <c r="AK326" s="146"/>
      <c r="AL326" s="146"/>
      <c r="AM326" s="146"/>
    </row>
    <row r="327" spans="1:39" x14ac:dyDescent="0.2">
      <c r="A327" s="159">
        <v>3227</v>
      </c>
      <c r="B327" s="160" t="s">
        <v>85</v>
      </c>
      <c r="C327" s="144"/>
      <c r="D327" s="144"/>
      <c r="E327" s="144"/>
      <c r="F327" s="144"/>
      <c r="G327" s="144"/>
      <c r="H327" s="145"/>
      <c r="I327" s="144"/>
      <c r="J327" s="144"/>
      <c r="K327" s="144"/>
      <c r="L327" s="144"/>
      <c r="M327" s="144"/>
      <c r="N327" s="144"/>
      <c r="O327" s="144"/>
      <c r="P327" s="144"/>
      <c r="Q327" s="145"/>
      <c r="R327" s="144"/>
      <c r="S327" s="144"/>
      <c r="T327" s="144"/>
      <c r="U327" s="144"/>
      <c r="V327" s="144"/>
      <c r="W327" s="144"/>
      <c r="X327" s="144"/>
      <c r="Y327" s="144"/>
      <c r="Z327" s="145"/>
      <c r="AA327" s="144"/>
      <c r="AB327" s="144"/>
      <c r="AC327" s="144"/>
      <c r="AD327" s="146"/>
      <c r="AE327" s="146"/>
      <c r="AF327" s="146"/>
      <c r="AG327" s="146"/>
      <c r="AH327" s="146"/>
      <c r="AI327" s="146"/>
      <c r="AJ327" s="146"/>
      <c r="AK327" s="146"/>
      <c r="AL327" s="146"/>
      <c r="AM327" s="146"/>
    </row>
    <row r="328" spans="1:39" s="4" customFormat="1" x14ac:dyDescent="0.2">
      <c r="A328" s="159">
        <v>3231</v>
      </c>
      <c r="B328" s="160" t="s">
        <v>88</v>
      </c>
      <c r="C328" s="147"/>
      <c r="D328" s="147"/>
      <c r="E328" s="147"/>
      <c r="F328" s="147"/>
      <c r="G328" s="147"/>
      <c r="H328" s="148"/>
      <c r="I328" s="147"/>
      <c r="J328" s="147"/>
      <c r="K328" s="147"/>
      <c r="L328" s="147"/>
      <c r="M328" s="147"/>
      <c r="N328" s="147"/>
      <c r="O328" s="147"/>
      <c r="P328" s="147"/>
      <c r="Q328" s="148"/>
      <c r="R328" s="147"/>
      <c r="S328" s="147"/>
      <c r="T328" s="147"/>
      <c r="U328" s="147"/>
      <c r="V328" s="147"/>
      <c r="W328" s="147"/>
      <c r="X328" s="147"/>
      <c r="Y328" s="147"/>
      <c r="Z328" s="148"/>
      <c r="AA328" s="147"/>
      <c r="AB328" s="147"/>
      <c r="AC328" s="147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</row>
    <row r="329" spans="1:39" s="4" customFormat="1" ht="24" x14ac:dyDescent="0.2">
      <c r="A329" s="159">
        <v>3232</v>
      </c>
      <c r="B329" s="160" t="s">
        <v>52</v>
      </c>
      <c r="C329" s="147"/>
      <c r="D329" s="147"/>
      <c r="E329" s="147"/>
      <c r="F329" s="147"/>
      <c r="G329" s="147"/>
      <c r="H329" s="148"/>
      <c r="I329" s="147"/>
      <c r="J329" s="147"/>
      <c r="K329" s="147"/>
      <c r="L329" s="147"/>
      <c r="M329" s="147"/>
      <c r="N329" s="147"/>
      <c r="O329" s="147"/>
      <c r="P329" s="147"/>
      <c r="Q329" s="148"/>
      <c r="R329" s="147"/>
      <c r="S329" s="147"/>
      <c r="T329" s="147"/>
      <c r="U329" s="147"/>
      <c r="V329" s="147"/>
      <c r="W329" s="147"/>
      <c r="X329" s="147"/>
      <c r="Y329" s="147"/>
      <c r="Z329" s="148"/>
      <c r="AA329" s="147"/>
      <c r="AB329" s="147"/>
      <c r="AC329" s="147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</row>
    <row r="330" spans="1:39" s="4" customFormat="1" x14ac:dyDescent="0.2">
      <c r="A330" s="159">
        <v>3233</v>
      </c>
      <c r="B330" s="160" t="s">
        <v>91</v>
      </c>
      <c r="C330" s="147"/>
      <c r="D330" s="147"/>
      <c r="E330" s="147"/>
      <c r="F330" s="147"/>
      <c r="G330" s="147"/>
      <c r="H330" s="148"/>
      <c r="I330" s="147"/>
      <c r="J330" s="147"/>
      <c r="K330" s="147"/>
      <c r="L330" s="147"/>
      <c r="M330" s="147"/>
      <c r="N330" s="147"/>
      <c r="O330" s="147"/>
      <c r="P330" s="147"/>
      <c r="Q330" s="148"/>
      <c r="R330" s="147"/>
      <c r="S330" s="147"/>
      <c r="T330" s="147"/>
      <c r="U330" s="147"/>
      <c r="V330" s="147"/>
      <c r="W330" s="147"/>
      <c r="X330" s="147"/>
      <c r="Y330" s="147"/>
      <c r="Z330" s="148"/>
      <c r="AA330" s="147"/>
      <c r="AB330" s="147"/>
      <c r="AC330" s="147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</row>
    <row r="331" spans="1:39" s="4" customFormat="1" x14ac:dyDescent="0.2">
      <c r="A331" s="159">
        <v>3234</v>
      </c>
      <c r="B331" s="160" t="s">
        <v>93</v>
      </c>
      <c r="C331" s="147"/>
      <c r="D331" s="147"/>
      <c r="E331" s="147"/>
      <c r="F331" s="147"/>
      <c r="G331" s="147"/>
      <c r="H331" s="148"/>
      <c r="I331" s="147"/>
      <c r="J331" s="147"/>
      <c r="K331" s="147"/>
      <c r="L331" s="147"/>
      <c r="M331" s="147"/>
      <c r="N331" s="147"/>
      <c r="O331" s="147"/>
      <c r="P331" s="147"/>
      <c r="Q331" s="148"/>
      <c r="R331" s="147"/>
      <c r="S331" s="147"/>
      <c r="T331" s="147"/>
      <c r="U331" s="147"/>
      <c r="V331" s="147"/>
      <c r="W331" s="147"/>
      <c r="X331" s="147"/>
      <c r="Y331" s="147"/>
      <c r="Z331" s="148"/>
      <c r="AA331" s="147"/>
      <c r="AB331" s="147"/>
      <c r="AC331" s="147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</row>
    <row r="332" spans="1:39" s="4" customFormat="1" x14ac:dyDescent="0.2">
      <c r="A332" s="159">
        <v>3235</v>
      </c>
      <c r="B332" s="160" t="s">
        <v>95</v>
      </c>
      <c r="C332" s="147"/>
      <c r="D332" s="147"/>
      <c r="E332" s="147"/>
      <c r="F332" s="147"/>
      <c r="G332" s="147"/>
      <c r="H332" s="148"/>
      <c r="I332" s="147"/>
      <c r="J332" s="147"/>
      <c r="K332" s="147"/>
      <c r="L332" s="147"/>
      <c r="M332" s="147"/>
      <c r="N332" s="147"/>
      <c r="O332" s="147"/>
      <c r="P332" s="147"/>
      <c r="Q332" s="148"/>
      <c r="R332" s="147"/>
      <c r="S332" s="147"/>
      <c r="T332" s="147"/>
      <c r="U332" s="147"/>
      <c r="V332" s="147"/>
      <c r="W332" s="147"/>
      <c r="X332" s="147"/>
      <c r="Y332" s="147"/>
      <c r="Z332" s="148"/>
      <c r="AA332" s="147"/>
      <c r="AB332" s="147"/>
      <c r="AC332" s="147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</row>
    <row r="333" spans="1:39" s="4" customFormat="1" x14ac:dyDescent="0.2">
      <c r="A333" s="159">
        <v>3236</v>
      </c>
      <c r="B333" s="160" t="s">
        <v>97</v>
      </c>
      <c r="C333" s="147"/>
      <c r="D333" s="147"/>
      <c r="E333" s="147"/>
      <c r="F333" s="147"/>
      <c r="G333" s="147"/>
      <c r="H333" s="148"/>
      <c r="I333" s="147"/>
      <c r="J333" s="147"/>
      <c r="K333" s="147"/>
      <c r="L333" s="147"/>
      <c r="M333" s="147"/>
      <c r="N333" s="147"/>
      <c r="O333" s="147"/>
      <c r="P333" s="147"/>
      <c r="Q333" s="148"/>
      <c r="R333" s="147"/>
      <c r="S333" s="147"/>
      <c r="T333" s="147"/>
      <c r="U333" s="147"/>
      <c r="V333" s="147"/>
      <c r="W333" s="147"/>
      <c r="X333" s="147"/>
      <c r="Y333" s="147"/>
      <c r="Z333" s="148"/>
      <c r="AA333" s="147"/>
      <c r="AB333" s="147"/>
      <c r="AC333" s="147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</row>
    <row r="334" spans="1:39" s="4" customFormat="1" x14ac:dyDescent="0.2">
      <c r="A334" s="159">
        <v>3237</v>
      </c>
      <c r="B334" s="160" t="s">
        <v>99</v>
      </c>
      <c r="C334" s="147"/>
      <c r="D334" s="147"/>
      <c r="E334" s="147"/>
      <c r="F334" s="147"/>
      <c r="G334" s="147"/>
      <c r="H334" s="148"/>
      <c r="I334" s="147"/>
      <c r="J334" s="147"/>
      <c r="K334" s="147"/>
      <c r="L334" s="147"/>
      <c r="M334" s="147"/>
      <c r="N334" s="147"/>
      <c r="O334" s="147"/>
      <c r="P334" s="147"/>
      <c r="Q334" s="148"/>
      <c r="R334" s="147"/>
      <c r="S334" s="147"/>
      <c r="T334" s="147"/>
      <c r="U334" s="147"/>
      <c r="V334" s="147"/>
      <c r="W334" s="147"/>
      <c r="X334" s="147"/>
      <c r="Y334" s="147"/>
      <c r="Z334" s="148"/>
      <c r="AA334" s="147"/>
      <c r="AB334" s="147"/>
      <c r="AC334" s="147"/>
      <c r="AD334" s="149"/>
      <c r="AE334" s="149"/>
      <c r="AF334" s="149"/>
      <c r="AG334" s="149"/>
      <c r="AH334" s="149"/>
      <c r="AI334" s="149"/>
      <c r="AJ334" s="149"/>
      <c r="AK334" s="149"/>
      <c r="AL334" s="149"/>
      <c r="AM334" s="149"/>
    </row>
    <row r="335" spans="1:39" s="4" customFormat="1" x14ac:dyDescent="0.2">
      <c r="A335" s="159">
        <v>3238</v>
      </c>
      <c r="B335" s="160" t="s">
        <v>101</v>
      </c>
      <c r="C335" s="147"/>
      <c r="D335" s="147"/>
      <c r="E335" s="147"/>
      <c r="F335" s="147"/>
      <c r="G335" s="147"/>
      <c r="H335" s="148"/>
      <c r="I335" s="147"/>
      <c r="J335" s="147"/>
      <c r="K335" s="147"/>
      <c r="L335" s="147"/>
      <c r="M335" s="147"/>
      <c r="N335" s="147"/>
      <c r="O335" s="147"/>
      <c r="P335" s="147"/>
      <c r="Q335" s="148"/>
      <c r="R335" s="147"/>
      <c r="S335" s="147"/>
      <c r="T335" s="147"/>
      <c r="U335" s="147"/>
      <c r="V335" s="147"/>
      <c r="W335" s="147"/>
      <c r="X335" s="147"/>
      <c r="Y335" s="147"/>
      <c r="Z335" s="148"/>
      <c r="AA335" s="147"/>
      <c r="AB335" s="147"/>
      <c r="AC335" s="147"/>
      <c r="AD335" s="149"/>
      <c r="AE335" s="149"/>
      <c r="AF335" s="149"/>
      <c r="AG335" s="149"/>
      <c r="AH335" s="149"/>
      <c r="AI335" s="149"/>
      <c r="AJ335" s="149"/>
      <c r="AK335" s="149"/>
      <c r="AL335" s="149"/>
      <c r="AM335" s="149"/>
    </row>
    <row r="336" spans="1:39" x14ac:dyDescent="0.2">
      <c r="A336" s="159">
        <v>3239</v>
      </c>
      <c r="B336" s="160" t="s">
        <v>103</v>
      </c>
      <c r="C336" s="144"/>
      <c r="D336" s="144"/>
      <c r="E336" s="144"/>
      <c r="F336" s="144"/>
      <c r="G336" s="144"/>
      <c r="H336" s="145"/>
      <c r="I336" s="144"/>
      <c r="J336" s="144"/>
      <c r="K336" s="144"/>
      <c r="L336" s="144"/>
      <c r="M336" s="144"/>
      <c r="N336" s="144"/>
      <c r="O336" s="144"/>
      <c r="P336" s="144"/>
      <c r="Q336" s="145"/>
      <c r="R336" s="144"/>
      <c r="S336" s="144"/>
      <c r="T336" s="144"/>
      <c r="U336" s="144"/>
      <c r="V336" s="144"/>
      <c r="W336" s="144"/>
      <c r="X336" s="144"/>
      <c r="Y336" s="144"/>
      <c r="Z336" s="145"/>
      <c r="AA336" s="144"/>
      <c r="AB336" s="144"/>
      <c r="AC336" s="144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</row>
    <row r="337" spans="1:39" s="4" customFormat="1" ht="24" x14ac:dyDescent="0.2">
      <c r="A337" s="159">
        <v>3241</v>
      </c>
      <c r="B337" s="160" t="s">
        <v>105</v>
      </c>
      <c r="C337" s="147"/>
      <c r="D337" s="147"/>
      <c r="E337" s="147"/>
      <c r="F337" s="147"/>
      <c r="G337" s="147"/>
      <c r="H337" s="148"/>
      <c r="I337" s="147"/>
      <c r="J337" s="147"/>
      <c r="K337" s="147"/>
      <c r="L337" s="147"/>
      <c r="M337" s="147"/>
      <c r="N337" s="147"/>
      <c r="O337" s="147"/>
      <c r="P337" s="147"/>
      <c r="Q337" s="148"/>
      <c r="R337" s="147"/>
      <c r="S337" s="147"/>
      <c r="T337" s="147"/>
      <c r="U337" s="147"/>
      <c r="V337" s="147"/>
      <c r="W337" s="147"/>
      <c r="X337" s="147"/>
      <c r="Y337" s="147"/>
      <c r="Z337" s="148"/>
      <c r="AA337" s="147"/>
      <c r="AB337" s="147"/>
      <c r="AC337" s="147"/>
      <c r="AD337" s="149"/>
      <c r="AE337" s="149"/>
      <c r="AF337" s="149"/>
      <c r="AG337" s="149"/>
      <c r="AH337" s="149"/>
      <c r="AI337" s="149"/>
      <c r="AJ337" s="149"/>
      <c r="AK337" s="149"/>
      <c r="AL337" s="149"/>
      <c r="AM337" s="149"/>
    </row>
    <row r="338" spans="1:39" s="4" customFormat="1" x14ac:dyDescent="0.2">
      <c r="A338" s="159">
        <v>3291</v>
      </c>
      <c r="B338" s="161" t="s">
        <v>109</v>
      </c>
      <c r="C338" s="147"/>
      <c r="D338" s="147"/>
      <c r="E338" s="147"/>
      <c r="F338" s="147"/>
      <c r="G338" s="147"/>
      <c r="H338" s="148"/>
      <c r="I338" s="147"/>
      <c r="J338" s="147"/>
      <c r="K338" s="147"/>
      <c r="L338" s="147"/>
      <c r="M338" s="147"/>
      <c r="N338" s="147"/>
      <c r="O338" s="147"/>
      <c r="P338" s="147"/>
      <c r="Q338" s="148"/>
      <c r="R338" s="147"/>
      <c r="S338" s="147"/>
      <c r="T338" s="147"/>
      <c r="U338" s="147"/>
      <c r="V338" s="147"/>
      <c r="W338" s="147"/>
      <c r="X338" s="147"/>
      <c r="Y338" s="147"/>
      <c r="Z338" s="148"/>
      <c r="AA338" s="147"/>
      <c r="AB338" s="147"/>
      <c r="AC338" s="147"/>
      <c r="AD338" s="149"/>
      <c r="AE338" s="149"/>
      <c r="AF338" s="149"/>
      <c r="AG338" s="149"/>
      <c r="AH338" s="149"/>
      <c r="AI338" s="149"/>
      <c r="AJ338" s="149"/>
      <c r="AK338" s="149"/>
      <c r="AL338" s="149"/>
      <c r="AM338" s="149"/>
    </row>
    <row r="339" spans="1:39" s="4" customFormat="1" x14ac:dyDescent="0.2">
      <c r="A339" s="159">
        <v>3292</v>
      </c>
      <c r="B339" s="160" t="s">
        <v>111</v>
      </c>
      <c r="C339" s="147"/>
      <c r="D339" s="147"/>
      <c r="E339" s="147"/>
      <c r="F339" s="147"/>
      <c r="G339" s="147"/>
      <c r="H339" s="148"/>
      <c r="I339" s="147"/>
      <c r="J339" s="147"/>
      <c r="K339" s="147"/>
      <c r="L339" s="147"/>
      <c r="M339" s="147"/>
      <c r="N339" s="147"/>
      <c r="O339" s="147"/>
      <c r="P339" s="147"/>
      <c r="Q339" s="148"/>
      <c r="R339" s="147"/>
      <c r="S339" s="147"/>
      <c r="T339" s="147"/>
      <c r="U339" s="147"/>
      <c r="V339" s="147"/>
      <c r="W339" s="147"/>
      <c r="X339" s="147"/>
      <c r="Y339" s="147"/>
      <c r="Z339" s="148"/>
      <c r="AA339" s="147"/>
      <c r="AB339" s="147"/>
      <c r="AC339" s="147"/>
      <c r="AD339" s="149"/>
      <c r="AE339" s="149"/>
      <c r="AF339" s="149"/>
      <c r="AG339" s="149"/>
      <c r="AH339" s="149"/>
      <c r="AI339" s="149"/>
      <c r="AJ339" s="149"/>
      <c r="AK339" s="149"/>
      <c r="AL339" s="149"/>
      <c r="AM339" s="149"/>
    </row>
    <row r="340" spans="1:39" s="4" customFormat="1" x14ac:dyDescent="0.2">
      <c r="A340" s="159">
        <v>3293</v>
      </c>
      <c r="B340" s="160" t="s">
        <v>113</v>
      </c>
      <c r="C340" s="147"/>
      <c r="D340" s="147"/>
      <c r="E340" s="147"/>
      <c r="F340" s="147"/>
      <c r="G340" s="147"/>
      <c r="H340" s="148"/>
      <c r="I340" s="147"/>
      <c r="J340" s="147"/>
      <c r="K340" s="147"/>
      <c r="L340" s="147"/>
      <c r="M340" s="147"/>
      <c r="N340" s="147"/>
      <c r="O340" s="147"/>
      <c r="P340" s="147"/>
      <c r="Q340" s="148"/>
      <c r="R340" s="147"/>
      <c r="S340" s="147"/>
      <c r="T340" s="147"/>
      <c r="U340" s="147"/>
      <c r="V340" s="147"/>
      <c r="W340" s="147"/>
      <c r="X340" s="147"/>
      <c r="Y340" s="147"/>
      <c r="Z340" s="148"/>
      <c r="AA340" s="147"/>
      <c r="AB340" s="147"/>
      <c r="AC340" s="147"/>
      <c r="AD340" s="149"/>
      <c r="AE340" s="149"/>
      <c r="AF340" s="149"/>
      <c r="AG340" s="149"/>
      <c r="AH340" s="149"/>
      <c r="AI340" s="149"/>
      <c r="AJ340" s="149"/>
      <c r="AK340" s="149"/>
      <c r="AL340" s="149"/>
      <c r="AM340" s="149"/>
    </row>
    <row r="341" spans="1:39" s="4" customFormat="1" x14ac:dyDescent="0.2">
      <c r="A341" s="159">
        <v>3294</v>
      </c>
      <c r="B341" s="160" t="s">
        <v>357</v>
      </c>
      <c r="C341" s="147"/>
      <c r="D341" s="147"/>
      <c r="E341" s="147"/>
      <c r="F341" s="147"/>
      <c r="G341" s="147"/>
      <c r="H341" s="148"/>
      <c r="I341" s="147"/>
      <c r="J341" s="147"/>
      <c r="K341" s="147"/>
      <c r="L341" s="147"/>
      <c r="M341" s="147"/>
      <c r="N341" s="147"/>
      <c r="O341" s="147"/>
      <c r="P341" s="147"/>
      <c r="Q341" s="148"/>
      <c r="R341" s="147"/>
      <c r="S341" s="147"/>
      <c r="T341" s="147"/>
      <c r="U341" s="147"/>
      <c r="V341" s="147"/>
      <c r="W341" s="147"/>
      <c r="X341" s="147"/>
      <c r="Y341" s="147"/>
      <c r="Z341" s="148"/>
      <c r="AA341" s="147"/>
      <c r="AB341" s="147"/>
      <c r="AC341" s="147"/>
      <c r="AD341" s="149"/>
      <c r="AE341" s="149"/>
      <c r="AF341" s="149"/>
      <c r="AG341" s="149"/>
      <c r="AH341" s="149"/>
      <c r="AI341" s="149"/>
      <c r="AJ341" s="149"/>
      <c r="AK341" s="149"/>
      <c r="AL341" s="149"/>
      <c r="AM341" s="149"/>
    </row>
    <row r="342" spans="1:39" s="4" customFormat="1" x14ac:dyDescent="0.2">
      <c r="A342" s="159">
        <v>3295</v>
      </c>
      <c r="B342" s="160" t="s">
        <v>117</v>
      </c>
      <c r="C342" s="147"/>
      <c r="D342" s="147"/>
      <c r="E342" s="147"/>
      <c r="F342" s="147"/>
      <c r="G342" s="147"/>
      <c r="H342" s="148"/>
      <c r="I342" s="147"/>
      <c r="J342" s="147"/>
      <c r="K342" s="147"/>
      <c r="L342" s="147"/>
      <c r="M342" s="147"/>
      <c r="N342" s="147"/>
      <c r="O342" s="147"/>
      <c r="P342" s="147"/>
      <c r="Q342" s="148"/>
      <c r="R342" s="147"/>
      <c r="S342" s="147"/>
      <c r="T342" s="147"/>
      <c r="U342" s="147"/>
      <c r="V342" s="147"/>
      <c r="W342" s="147"/>
      <c r="X342" s="147"/>
      <c r="Y342" s="147"/>
      <c r="Z342" s="148"/>
      <c r="AA342" s="147"/>
      <c r="AB342" s="147"/>
      <c r="AC342" s="147"/>
      <c r="AD342" s="149"/>
      <c r="AE342" s="149"/>
      <c r="AF342" s="149"/>
      <c r="AG342" s="149"/>
      <c r="AH342" s="149"/>
      <c r="AI342" s="149"/>
      <c r="AJ342" s="149"/>
      <c r="AK342" s="149"/>
      <c r="AL342" s="149"/>
      <c r="AM342" s="149"/>
    </row>
    <row r="343" spans="1:39" s="4" customFormat="1" x14ac:dyDescent="0.2">
      <c r="A343" s="159">
        <v>3299</v>
      </c>
      <c r="B343" s="160" t="s">
        <v>358</v>
      </c>
      <c r="C343" s="147"/>
      <c r="D343" s="147"/>
      <c r="E343" s="147"/>
      <c r="F343" s="147"/>
      <c r="G343" s="147"/>
      <c r="H343" s="148"/>
      <c r="I343" s="147"/>
      <c r="J343" s="147"/>
      <c r="K343" s="147"/>
      <c r="L343" s="147"/>
      <c r="M343" s="147"/>
      <c r="N343" s="147"/>
      <c r="O343" s="147"/>
      <c r="P343" s="147"/>
      <c r="Q343" s="148"/>
      <c r="R343" s="147"/>
      <c r="S343" s="147"/>
      <c r="T343" s="147"/>
      <c r="U343" s="147"/>
      <c r="V343" s="147"/>
      <c r="W343" s="147"/>
      <c r="X343" s="147"/>
      <c r="Y343" s="147"/>
      <c r="Z343" s="148"/>
      <c r="AA343" s="147"/>
      <c r="AB343" s="147"/>
      <c r="AC343" s="147"/>
      <c r="AD343" s="149"/>
      <c r="AE343" s="149"/>
      <c r="AF343" s="149"/>
      <c r="AG343" s="149"/>
      <c r="AH343" s="149"/>
      <c r="AI343" s="149"/>
      <c r="AJ343" s="149"/>
      <c r="AK343" s="149"/>
      <c r="AL343" s="149"/>
      <c r="AM343" s="149"/>
    </row>
    <row r="344" spans="1:39" s="69" customFormat="1" x14ac:dyDescent="0.2">
      <c r="A344" s="155">
        <v>34</v>
      </c>
      <c r="B344" s="156" t="s">
        <v>122</v>
      </c>
      <c r="C344" s="148"/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  <c r="AA344" s="148"/>
      <c r="AB344" s="148"/>
      <c r="AC344" s="148"/>
      <c r="AD344" s="157"/>
      <c r="AE344" s="157"/>
      <c r="AF344" s="157"/>
      <c r="AG344" s="157"/>
      <c r="AH344" s="157"/>
      <c r="AI344" s="157"/>
      <c r="AJ344" s="157"/>
      <c r="AK344" s="157"/>
      <c r="AL344" s="157"/>
      <c r="AM344" s="157"/>
    </row>
    <row r="345" spans="1:39" s="4" customFormat="1" x14ac:dyDescent="0.2">
      <c r="A345" s="159">
        <v>3431</v>
      </c>
      <c r="B345" s="161" t="s">
        <v>129</v>
      </c>
      <c r="C345" s="147"/>
      <c r="D345" s="147"/>
      <c r="E345" s="147"/>
      <c r="F345" s="147"/>
      <c r="G345" s="147"/>
      <c r="H345" s="148"/>
      <c r="I345" s="147"/>
      <c r="J345" s="147"/>
      <c r="K345" s="147"/>
      <c r="L345" s="147"/>
      <c r="M345" s="147"/>
      <c r="N345" s="147"/>
      <c r="O345" s="147"/>
      <c r="P345" s="147"/>
      <c r="Q345" s="148"/>
      <c r="R345" s="147"/>
      <c r="S345" s="147"/>
      <c r="T345" s="147"/>
      <c r="U345" s="147"/>
      <c r="V345" s="147"/>
      <c r="W345" s="147"/>
      <c r="X345" s="147"/>
      <c r="Y345" s="147"/>
      <c r="Z345" s="148"/>
      <c r="AA345" s="147"/>
      <c r="AB345" s="147"/>
      <c r="AC345" s="147"/>
      <c r="AD345" s="149"/>
      <c r="AE345" s="149"/>
      <c r="AF345" s="149"/>
      <c r="AG345" s="149"/>
      <c r="AH345" s="149"/>
      <c r="AI345" s="149"/>
      <c r="AJ345" s="149"/>
      <c r="AK345" s="149"/>
      <c r="AL345" s="149"/>
      <c r="AM345" s="149"/>
    </row>
    <row r="346" spans="1:39" s="4" customFormat="1" ht="24" x14ac:dyDescent="0.2">
      <c r="A346" s="159">
        <v>3432</v>
      </c>
      <c r="B346" s="160" t="s">
        <v>131</v>
      </c>
      <c r="C346" s="147"/>
      <c r="D346" s="147"/>
      <c r="E346" s="147"/>
      <c r="F346" s="147"/>
      <c r="G346" s="147"/>
      <c r="H346" s="148"/>
      <c r="I346" s="147"/>
      <c r="J346" s="147"/>
      <c r="K346" s="147"/>
      <c r="L346" s="147"/>
      <c r="M346" s="147"/>
      <c r="N346" s="147"/>
      <c r="O346" s="147"/>
      <c r="P346" s="147"/>
      <c r="Q346" s="148"/>
      <c r="R346" s="147"/>
      <c r="S346" s="147"/>
      <c r="T346" s="147"/>
      <c r="U346" s="147"/>
      <c r="V346" s="147"/>
      <c r="W346" s="147"/>
      <c r="X346" s="147"/>
      <c r="Y346" s="147"/>
      <c r="Z346" s="148"/>
      <c r="AA346" s="147"/>
      <c r="AB346" s="147"/>
      <c r="AC346" s="147"/>
      <c r="AD346" s="149"/>
      <c r="AE346" s="149"/>
      <c r="AF346" s="149"/>
      <c r="AG346" s="149"/>
      <c r="AH346" s="149"/>
      <c r="AI346" s="149"/>
      <c r="AJ346" s="149"/>
      <c r="AK346" s="149"/>
      <c r="AL346" s="149"/>
      <c r="AM346" s="149"/>
    </row>
    <row r="347" spans="1:39" s="4" customFormat="1" x14ac:dyDescent="0.2">
      <c r="A347" s="159">
        <v>3433</v>
      </c>
      <c r="B347" s="160" t="s">
        <v>359</v>
      </c>
      <c r="C347" s="147"/>
      <c r="D347" s="147"/>
      <c r="E347" s="147"/>
      <c r="F347" s="147"/>
      <c r="G347" s="147"/>
      <c r="H347" s="148"/>
      <c r="I347" s="147"/>
      <c r="J347" s="147"/>
      <c r="K347" s="147"/>
      <c r="L347" s="147"/>
      <c r="M347" s="147"/>
      <c r="N347" s="147"/>
      <c r="O347" s="147"/>
      <c r="P347" s="147"/>
      <c r="Q347" s="148"/>
      <c r="R347" s="147"/>
      <c r="S347" s="147"/>
      <c r="T347" s="147"/>
      <c r="U347" s="147"/>
      <c r="V347" s="147"/>
      <c r="W347" s="147"/>
      <c r="X347" s="147"/>
      <c r="Y347" s="147"/>
      <c r="Z347" s="148"/>
      <c r="AA347" s="147"/>
      <c r="AB347" s="147"/>
      <c r="AC347" s="147"/>
      <c r="AD347" s="149"/>
      <c r="AE347" s="149"/>
      <c r="AF347" s="149"/>
      <c r="AG347" s="149"/>
      <c r="AH347" s="149"/>
      <c r="AI347" s="149"/>
      <c r="AJ347" s="149"/>
      <c r="AK347" s="149"/>
      <c r="AL347" s="149"/>
      <c r="AM347" s="149"/>
    </row>
    <row r="348" spans="1:39" s="69" customFormat="1" ht="24.75" customHeight="1" x14ac:dyDescent="0.2">
      <c r="A348" s="162" t="s">
        <v>161</v>
      </c>
      <c r="B348" s="163" t="s">
        <v>162</v>
      </c>
      <c r="C348" s="148"/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  <c r="AA348" s="148"/>
      <c r="AB348" s="148"/>
      <c r="AC348" s="148"/>
      <c r="AD348" s="157"/>
      <c r="AE348" s="157"/>
      <c r="AF348" s="157"/>
      <c r="AG348" s="157"/>
      <c r="AH348" s="157"/>
      <c r="AI348" s="157"/>
      <c r="AJ348" s="157"/>
      <c r="AK348" s="157"/>
      <c r="AL348" s="157"/>
      <c r="AM348" s="157"/>
    </row>
    <row r="349" spans="1:39" s="4" customFormat="1" x14ac:dyDescent="0.2">
      <c r="A349" s="159">
        <v>4221</v>
      </c>
      <c r="B349" s="160" t="s">
        <v>169</v>
      </c>
      <c r="C349" s="147"/>
      <c r="D349" s="147"/>
      <c r="E349" s="147"/>
      <c r="F349" s="147"/>
      <c r="G349" s="147"/>
      <c r="H349" s="148"/>
      <c r="I349" s="147"/>
      <c r="J349" s="147"/>
      <c r="K349" s="147"/>
      <c r="L349" s="147"/>
      <c r="M349" s="147"/>
      <c r="N349" s="147"/>
      <c r="O349" s="147"/>
      <c r="P349" s="147"/>
      <c r="Q349" s="148"/>
      <c r="R349" s="147"/>
      <c r="S349" s="147"/>
      <c r="T349" s="147"/>
      <c r="U349" s="147"/>
      <c r="V349" s="147"/>
      <c r="W349" s="147"/>
      <c r="X349" s="147"/>
      <c r="Y349" s="147"/>
      <c r="Z349" s="148"/>
      <c r="AA349" s="147"/>
      <c r="AB349" s="147"/>
      <c r="AC349" s="147"/>
      <c r="AD349" s="149"/>
      <c r="AE349" s="149"/>
      <c r="AF349" s="149"/>
      <c r="AG349" s="149"/>
      <c r="AH349" s="149"/>
      <c r="AI349" s="149"/>
      <c r="AJ349" s="149"/>
      <c r="AK349" s="149"/>
      <c r="AL349" s="149"/>
      <c r="AM349" s="149"/>
    </row>
    <row r="350" spans="1:39" s="4" customFormat="1" x14ac:dyDescent="0.2">
      <c r="A350" s="159">
        <v>4222</v>
      </c>
      <c r="B350" s="160" t="s">
        <v>171</v>
      </c>
      <c r="C350" s="147"/>
      <c r="D350" s="147"/>
      <c r="E350" s="147"/>
      <c r="F350" s="147"/>
      <c r="G350" s="147"/>
      <c r="H350" s="148"/>
      <c r="I350" s="147"/>
      <c r="J350" s="147"/>
      <c r="K350" s="147"/>
      <c r="L350" s="147"/>
      <c r="M350" s="147"/>
      <c r="N350" s="147"/>
      <c r="O350" s="147"/>
      <c r="P350" s="147"/>
      <c r="Q350" s="148"/>
      <c r="R350" s="147"/>
      <c r="S350" s="147"/>
      <c r="T350" s="147"/>
      <c r="U350" s="147"/>
      <c r="V350" s="147"/>
      <c r="W350" s="147"/>
      <c r="X350" s="147"/>
      <c r="Y350" s="147"/>
      <c r="Z350" s="148"/>
      <c r="AA350" s="147"/>
      <c r="AB350" s="147"/>
      <c r="AC350" s="147"/>
      <c r="AD350" s="149"/>
      <c r="AE350" s="149"/>
      <c r="AF350" s="149"/>
      <c r="AG350" s="149"/>
      <c r="AH350" s="149"/>
      <c r="AI350" s="149"/>
      <c r="AJ350" s="149"/>
      <c r="AK350" s="149"/>
      <c r="AL350" s="149"/>
      <c r="AM350" s="149"/>
    </row>
    <row r="351" spans="1:39" s="4" customFormat="1" x14ac:dyDescent="0.2">
      <c r="A351" s="159">
        <v>4223</v>
      </c>
      <c r="B351" s="160" t="s">
        <v>173</v>
      </c>
      <c r="C351" s="147"/>
      <c r="D351" s="147"/>
      <c r="E351" s="147"/>
      <c r="F351" s="147"/>
      <c r="G351" s="147"/>
      <c r="H351" s="148"/>
      <c r="I351" s="147"/>
      <c r="J351" s="147"/>
      <c r="K351" s="147"/>
      <c r="L351" s="147"/>
      <c r="M351" s="147"/>
      <c r="N351" s="147"/>
      <c r="O351" s="147"/>
      <c r="P351" s="147"/>
      <c r="Q351" s="148"/>
      <c r="R351" s="147"/>
      <c r="S351" s="147"/>
      <c r="T351" s="147"/>
      <c r="U351" s="147"/>
      <c r="V351" s="147"/>
      <c r="W351" s="147"/>
      <c r="X351" s="147"/>
      <c r="Y351" s="147"/>
      <c r="Z351" s="148"/>
      <c r="AA351" s="147"/>
      <c r="AB351" s="147"/>
      <c r="AC351" s="147"/>
      <c r="AD351" s="149"/>
      <c r="AE351" s="149"/>
      <c r="AF351" s="149"/>
      <c r="AG351" s="149"/>
      <c r="AH351" s="149"/>
      <c r="AI351" s="149"/>
      <c r="AJ351" s="149"/>
      <c r="AK351" s="149"/>
      <c r="AL351" s="149"/>
      <c r="AM351" s="149"/>
    </row>
    <row r="352" spans="1:39" s="4" customFormat="1" x14ac:dyDescent="0.2">
      <c r="A352" s="159">
        <v>4224</v>
      </c>
      <c r="B352" s="160" t="s">
        <v>175</v>
      </c>
      <c r="C352" s="147"/>
      <c r="D352" s="147"/>
      <c r="E352" s="147"/>
      <c r="F352" s="147"/>
      <c r="G352" s="147"/>
      <c r="H352" s="148"/>
      <c r="I352" s="147"/>
      <c r="J352" s="147"/>
      <c r="K352" s="147"/>
      <c r="L352" s="147"/>
      <c r="M352" s="147"/>
      <c r="N352" s="147"/>
      <c r="O352" s="147"/>
      <c r="P352" s="147"/>
      <c r="Q352" s="148"/>
      <c r="R352" s="147"/>
      <c r="S352" s="147"/>
      <c r="T352" s="147"/>
      <c r="U352" s="147"/>
      <c r="V352" s="147"/>
      <c r="W352" s="147"/>
      <c r="X352" s="147"/>
      <c r="Y352" s="147"/>
      <c r="Z352" s="148"/>
      <c r="AA352" s="147"/>
      <c r="AB352" s="147"/>
      <c r="AC352" s="147"/>
      <c r="AD352" s="149"/>
      <c r="AE352" s="149"/>
      <c r="AF352" s="149"/>
      <c r="AG352" s="149"/>
      <c r="AH352" s="149"/>
      <c r="AI352" s="149"/>
      <c r="AJ352" s="149"/>
      <c r="AK352" s="149"/>
      <c r="AL352" s="149"/>
      <c r="AM352" s="149"/>
    </row>
    <row r="353" spans="1:39" s="4" customFormat="1" x14ac:dyDescent="0.2">
      <c r="A353" s="159">
        <v>4225</v>
      </c>
      <c r="B353" s="160" t="s">
        <v>360</v>
      </c>
      <c r="C353" s="147"/>
      <c r="D353" s="147"/>
      <c r="E353" s="147"/>
      <c r="F353" s="147"/>
      <c r="G353" s="147"/>
      <c r="H353" s="148"/>
      <c r="I353" s="147"/>
      <c r="J353" s="147"/>
      <c r="K353" s="147"/>
      <c r="L353" s="147"/>
      <c r="M353" s="147"/>
      <c r="N353" s="147"/>
      <c r="O353" s="147"/>
      <c r="P353" s="147"/>
      <c r="Q353" s="148"/>
      <c r="R353" s="147"/>
      <c r="S353" s="147"/>
      <c r="T353" s="147"/>
      <c r="U353" s="147"/>
      <c r="V353" s="147"/>
      <c r="W353" s="147"/>
      <c r="X353" s="147"/>
      <c r="Y353" s="147"/>
      <c r="Z353" s="148"/>
      <c r="AA353" s="147"/>
      <c r="AB353" s="147"/>
      <c r="AC353" s="147"/>
      <c r="AD353" s="149"/>
      <c r="AE353" s="149"/>
      <c r="AF353" s="149"/>
      <c r="AG353" s="149"/>
      <c r="AH353" s="149"/>
      <c r="AI353" s="149"/>
      <c r="AJ353" s="149"/>
      <c r="AK353" s="149"/>
      <c r="AL353" s="149"/>
      <c r="AM353" s="149"/>
    </row>
    <row r="354" spans="1:39" s="4" customFormat="1" x14ac:dyDescent="0.2">
      <c r="A354" s="159">
        <v>4226</v>
      </c>
      <c r="B354" s="160" t="s">
        <v>179</v>
      </c>
      <c r="C354" s="147"/>
      <c r="D354" s="147"/>
      <c r="E354" s="147"/>
      <c r="F354" s="147"/>
      <c r="G354" s="147"/>
      <c r="H354" s="148"/>
      <c r="I354" s="147"/>
      <c r="J354" s="147"/>
      <c r="K354" s="147"/>
      <c r="L354" s="147"/>
      <c r="M354" s="147"/>
      <c r="N354" s="147"/>
      <c r="O354" s="147"/>
      <c r="P354" s="147"/>
      <c r="Q354" s="148"/>
      <c r="R354" s="147"/>
      <c r="S354" s="147"/>
      <c r="T354" s="147"/>
      <c r="U354" s="147"/>
      <c r="V354" s="147"/>
      <c r="W354" s="147"/>
      <c r="X354" s="147"/>
      <c r="Y354" s="147"/>
      <c r="Z354" s="148"/>
      <c r="AA354" s="147"/>
      <c r="AB354" s="147"/>
      <c r="AC354" s="147"/>
      <c r="AD354" s="149"/>
      <c r="AE354" s="149"/>
      <c r="AF354" s="149"/>
      <c r="AG354" s="149"/>
      <c r="AH354" s="149"/>
      <c r="AI354" s="149"/>
      <c r="AJ354" s="149"/>
      <c r="AK354" s="149"/>
      <c r="AL354" s="149"/>
      <c r="AM354" s="149"/>
    </row>
    <row r="355" spans="1:39" s="4" customFormat="1" x14ac:dyDescent="0.2">
      <c r="A355" s="159">
        <v>4227</v>
      </c>
      <c r="B355" s="161" t="s">
        <v>50</v>
      </c>
      <c r="C355" s="147"/>
      <c r="D355" s="147"/>
      <c r="E355" s="147"/>
      <c r="F355" s="147"/>
      <c r="G355" s="147"/>
      <c r="H355" s="148"/>
      <c r="I355" s="147"/>
      <c r="J355" s="147"/>
      <c r="K355" s="147"/>
      <c r="L355" s="147"/>
      <c r="M355" s="147"/>
      <c r="N355" s="147"/>
      <c r="O355" s="147"/>
      <c r="P355" s="147"/>
      <c r="Q355" s="148"/>
      <c r="R355" s="147"/>
      <c r="S355" s="147"/>
      <c r="T355" s="147"/>
      <c r="U355" s="147"/>
      <c r="V355" s="147"/>
      <c r="W355" s="147"/>
      <c r="X355" s="147"/>
      <c r="Y355" s="147"/>
      <c r="Z355" s="148"/>
      <c r="AA355" s="147"/>
      <c r="AB355" s="147"/>
      <c r="AC355" s="147"/>
      <c r="AD355" s="149"/>
      <c r="AE355" s="149"/>
      <c r="AF355" s="149"/>
      <c r="AG355" s="149"/>
      <c r="AH355" s="149"/>
      <c r="AI355" s="149"/>
      <c r="AJ355" s="149"/>
      <c r="AK355" s="149"/>
      <c r="AL355" s="149"/>
      <c r="AM355" s="149"/>
    </row>
    <row r="356" spans="1:39" s="4" customFormat="1" ht="24" x14ac:dyDescent="0.2">
      <c r="A356" s="159">
        <v>4231</v>
      </c>
      <c r="B356" s="160" t="s">
        <v>184</v>
      </c>
      <c r="C356" s="147"/>
      <c r="D356" s="147"/>
      <c r="E356" s="147"/>
      <c r="F356" s="147"/>
      <c r="G356" s="147"/>
      <c r="H356" s="148"/>
      <c r="I356" s="147"/>
      <c r="J356" s="147"/>
      <c r="K356" s="147"/>
      <c r="L356" s="147"/>
      <c r="M356" s="147"/>
      <c r="N356" s="147"/>
      <c r="O356" s="147"/>
      <c r="P356" s="147"/>
      <c r="Q356" s="148"/>
      <c r="R356" s="147"/>
      <c r="S356" s="147"/>
      <c r="T356" s="147"/>
      <c r="U356" s="147"/>
      <c r="V356" s="147"/>
      <c r="W356" s="147"/>
      <c r="X356" s="147"/>
      <c r="Y356" s="147"/>
      <c r="Z356" s="148"/>
      <c r="AA356" s="147"/>
      <c r="AB356" s="147"/>
      <c r="AC356" s="147"/>
      <c r="AD356" s="149"/>
      <c r="AE356" s="149"/>
      <c r="AF356" s="149"/>
      <c r="AG356" s="149"/>
      <c r="AH356" s="149"/>
      <c r="AI356" s="149"/>
      <c r="AJ356" s="149"/>
      <c r="AK356" s="149"/>
      <c r="AL356" s="149"/>
      <c r="AM356" s="149"/>
    </row>
    <row r="357" spans="1:39" s="4" customFormat="1" x14ac:dyDescent="0.2">
      <c r="A357" s="159">
        <v>4241</v>
      </c>
      <c r="B357" s="160" t="s">
        <v>361</v>
      </c>
      <c r="C357" s="147"/>
      <c r="D357" s="147"/>
      <c r="E357" s="147"/>
      <c r="F357" s="147"/>
      <c r="G357" s="147"/>
      <c r="H357" s="148"/>
      <c r="I357" s="147"/>
      <c r="J357" s="147"/>
      <c r="K357" s="147"/>
      <c r="L357" s="147"/>
      <c r="M357" s="147"/>
      <c r="N357" s="147"/>
      <c r="O357" s="147"/>
      <c r="P357" s="147"/>
      <c r="Q357" s="148"/>
      <c r="R357" s="147"/>
      <c r="S357" s="147"/>
      <c r="T357" s="147"/>
      <c r="U357" s="147"/>
      <c r="V357" s="147"/>
      <c r="W357" s="147"/>
      <c r="X357" s="147"/>
      <c r="Y357" s="147"/>
      <c r="Z357" s="148"/>
      <c r="AA357" s="147"/>
      <c r="AB357" s="147"/>
      <c r="AC357" s="147"/>
      <c r="AD357" s="149"/>
      <c r="AE357" s="149"/>
      <c r="AF357" s="149"/>
      <c r="AG357" s="149"/>
      <c r="AH357" s="149"/>
      <c r="AI357" s="149"/>
      <c r="AJ357" s="149"/>
      <c r="AK357" s="149"/>
      <c r="AL357" s="149"/>
      <c r="AM357" s="149"/>
    </row>
    <row r="358" spans="1:39" s="69" customFormat="1" ht="24" x14ac:dyDescent="0.2">
      <c r="A358" s="162" t="s">
        <v>212</v>
      </c>
      <c r="B358" s="163" t="s">
        <v>362</v>
      </c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  <c r="AA358" s="148"/>
      <c r="AB358" s="148"/>
      <c r="AC358" s="148"/>
      <c r="AD358" s="157"/>
      <c r="AE358" s="157"/>
      <c r="AF358" s="157"/>
      <c r="AG358" s="157"/>
      <c r="AH358" s="157"/>
      <c r="AI358" s="157"/>
      <c r="AJ358" s="157"/>
      <c r="AK358" s="157"/>
      <c r="AL358" s="157"/>
      <c r="AM358" s="157"/>
    </row>
    <row r="359" spans="1:39" s="4" customFormat="1" ht="24" x14ac:dyDescent="0.2">
      <c r="A359" s="159">
        <v>4511</v>
      </c>
      <c r="B359" s="160" t="s">
        <v>51</v>
      </c>
      <c r="C359" s="147"/>
      <c r="D359" s="147"/>
      <c r="E359" s="147"/>
      <c r="F359" s="147"/>
      <c r="G359" s="147"/>
      <c r="H359" s="148"/>
      <c r="I359" s="147"/>
      <c r="J359" s="147"/>
      <c r="K359" s="147"/>
      <c r="L359" s="147"/>
      <c r="M359" s="147"/>
      <c r="N359" s="147"/>
      <c r="O359" s="147"/>
      <c r="P359" s="147"/>
      <c r="Q359" s="148"/>
      <c r="R359" s="147"/>
      <c r="S359" s="147"/>
      <c r="T359" s="147"/>
      <c r="U359" s="147"/>
      <c r="V359" s="147"/>
      <c r="W359" s="147"/>
      <c r="X359" s="147"/>
      <c r="Y359" s="147"/>
      <c r="Z359" s="148"/>
      <c r="AA359" s="147"/>
      <c r="AB359" s="147"/>
      <c r="AC359" s="147"/>
      <c r="AD359" s="149"/>
      <c r="AE359" s="149"/>
      <c r="AF359" s="149"/>
      <c r="AG359" s="149"/>
      <c r="AH359" s="149"/>
      <c r="AI359" s="149"/>
      <c r="AJ359" s="149"/>
      <c r="AK359" s="149"/>
      <c r="AL359" s="149"/>
      <c r="AM359" s="149"/>
    </row>
    <row r="360" spans="1:39" ht="15.95" customHeight="1" x14ac:dyDescent="0.2">
      <c r="A360" s="37"/>
      <c r="B360" s="6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Q360" s="140"/>
      <c r="Z360" s="140"/>
    </row>
    <row r="361" spans="1:39" x14ac:dyDescent="0.2">
      <c r="A361" s="37"/>
      <c r="B361" s="6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Q361" s="140"/>
      <c r="Z361" s="140"/>
    </row>
    <row r="362" spans="1:39" x14ac:dyDescent="0.2">
      <c r="A362" s="37"/>
      <c r="B362" s="6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Q362" s="140"/>
      <c r="Z362" s="140"/>
    </row>
    <row r="363" spans="1:39" x14ac:dyDescent="0.2">
      <c r="A363" s="37"/>
      <c r="B363" s="6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Q363" s="140"/>
      <c r="Z363" s="140"/>
    </row>
    <row r="364" spans="1:39" x14ac:dyDescent="0.2">
      <c r="A364" s="37"/>
      <c r="B364" s="6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Q364" s="140"/>
      <c r="Z364" s="140"/>
    </row>
    <row r="365" spans="1:39" x14ac:dyDescent="0.2">
      <c r="A365" s="37"/>
      <c r="B365" s="6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Q365" s="140"/>
      <c r="Z365" s="140"/>
    </row>
    <row r="366" spans="1:39" x14ac:dyDescent="0.2">
      <c r="A366" s="37"/>
      <c r="B366" s="6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Q366" s="140"/>
      <c r="Z366" s="140"/>
    </row>
    <row r="367" spans="1:39" x14ac:dyDescent="0.2">
      <c r="A367" s="37"/>
      <c r="B367" s="6"/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Q367" s="140"/>
      <c r="Z367" s="140"/>
    </row>
    <row r="368" spans="1:39" x14ac:dyDescent="0.2">
      <c r="A368" s="37"/>
      <c r="B368" s="6"/>
      <c r="C368" s="140"/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Q368" s="140"/>
      <c r="Z368" s="140"/>
    </row>
    <row r="369" spans="1:26" x14ac:dyDescent="0.2">
      <c r="A369" s="37"/>
      <c r="B369" s="6"/>
      <c r="C369" s="140"/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Q369" s="140"/>
      <c r="Z369" s="140"/>
    </row>
    <row r="370" spans="1:26" x14ac:dyDescent="0.2">
      <c r="A370" s="37"/>
      <c r="B370" s="6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Q370" s="140"/>
      <c r="Z370" s="140"/>
    </row>
    <row r="371" spans="1:26" x14ac:dyDescent="0.2">
      <c r="A371" s="37"/>
      <c r="B371" s="6"/>
      <c r="C371" s="140"/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Q371" s="140"/>
      <c r="Z371" s="140"/>
    </row>
    <row r="372" spans="1:26" x14ac:dyDescent="0.2">
      <c r="A372" s="37"/>
      <c r="B372" s="6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Q372" s="140"/>
      <c r="Z372" s="140"/>
    </row>
    <row r="373" spans="1:26" x14ac:dyDescent="0.2">
      <c r="A373" s="37"/>
      <c r="B373" s="6"/>
      <c r="C373" s="140"/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Q373" s="140"/>
      <c r="Z373" s="140"/>
    </row>
    <row r="374" spans="1:26" x14ac:dyDescent="0.2">
      <c r="A374" s="37"/>
      <c r="B374" s="6"/>
      <c r="C374" s="140"/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Q374" s="140"/>
      <c r="Z374" s="140"/>
    </row>
    <row r="375" spans="1:26" x14ac:dyDescent="0.2">
      <c r="A375" s="37"/>
      <c r="B375" s="6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Q375" s="140"/>
      <c r="Z375" s="140"/>
    </row>
    <row r="376" spans="1:26" x14ac:dyDescent="0.2">
      <c r="A376" s="37"/>
      <c r="B376" s="6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Q376" s="140"/>
      <c r="Z376" s="140"/>
    </row>
    <row r="377" spans="1:26" x14ac:dyDescent="0.2">
      <c r="A377" s="37"/>
      <c r="B377" s="6"/>
      <c r="C377" s="140"/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Q377" s="140"/>
      <c r="Z377" s="140"/>
    </row>
    <row r="378" spans="1:26" x14ac:dyDescent="0.2">
      <c r="A378" s="37"/>
      <c r="B378" s="6"/>
      <c r="C378" s="140"/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Q378" s="140"/>
      <c r="Z378" s="140"/>
    </row>
    <row r="379" spans="1:26" x14ac:dyDescent="0.2">
      <c r="A379" s="37"/>
      <c r="B379" s="6"/>
      <c r="C379" s="140"/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Q379" s="140"/>
      <c r="Z379" s="140"/>
    </row>
    <row r="380" spans="1:26" x14ac:dyDescent="0.2">
      <c r="A380" s="37"/>
      <c r="B380" s="6"/>
      <c r="C380" s="140"/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Q380" s="140"/>
      <c r="Z380" s="140"/>
    </row>
    <row r="381" spans="1:26" x14ac:dyDescent="0.2">
      <c r="A381" s="37"/>
      <c r="B381" s="6"/>
      <c r="C381" s="140"/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Q381" s="140"/>
      <c r="Z381" s="140"/>
    </row>
    <row r="382" spans="1:26" x14ac:dyDescent="0.2">
      <c r="A382" s="37"/>
      <c r="B382" s="6"/>
      <c r="C382" s="140"/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Q382" s="140"/>
      <c r="Z382" s="140"/>
    </row>
    <row r="383" spans="1:26" x14ac:dyDescent="0.2">
      <c r="A383" s="37"/>
      <c r="B383" s="6"/>
      <c r="C383" s="140"/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Q383" s="140"/>
      <c r="Z383" s="140"/>
    </row>
    <row r="384" spans="1:26" x14ac:dyDescent="0.2">
      <c r="A384" s="37"/>
      <c r="B384" s="6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Q384" s="140"/>
      <c r="Z384" s="140"/>
    </row>
    <row r="385" spans="1:26" x14ac:dyDescent="0.2">
      <c r="A385" s="37"/>
      <c r="B385" s="6"/>
      <c r="C385" s="140"/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Q385" s="140"/>
      <c r="Z385" s="140"/>
    </row>
    <row r="386" spans="1:26" x14ac:dyDescent="0.2">
      <c r="A386" s="37"/>
      <c r="B386" s="6"/>
      <c r="C386" s="140"/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Q386" s="140"/>
      <c r="Z386" s="140"/>
    </row>
    <row r="387" spans="1:26" x14ac:dyDescent="0.2">
      <c r="A387" s="37"/>
      <c r="B387" s="6"/>
      <c r="C387" s="140"/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Q387" s="140"/>
      <c r="Z387" s="140"/>
    </row>
    <row r="388" spans="1:26" x14ac:dyDescent="0.2">
      <c r="A388" s="37"/>
      <c r="B388" s="6"/>
      <c r="C388" s="140"/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Q388" s="140"/>
      <c r="Z388" s="140"/>
    </row>
    <row r="389" spans="1:26" x14ac:dyDescent="0.2">
      <c r="A389" s="37"/>
      <c r="B389" s="6"/>
      <c r="C389" s="140"/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Q389" s="140"/>
      <c r="Z389" s="140"/>
    </row>
    <row r="390" spans="1:26" x14ac:dyDescent="0.2">
      <c r="A390" s="37"/>
      <c r="B390" s="6"/>
      <c r="C390" s="140"/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Q390" s="140"/>
      <c r="Z390" s="140"/>
    </row>
    <row r="391" spans="1:26" x14ac:dyDescent="0.2">
      <c r="A391" s="37"/>
      <c r="B391" s="6"/>
      <c r="C391" s="140"/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Q391" s="140"/>
      <c r="Z391" s="140"/>
    </row>
    <row r="392" spans="1:26" x14ac:dyDescent="0.2">
      <c r="A392" s="37"/>
      <c r="B392" s="6"/>
      <c r="C392" s="140"/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Q392" s="140"/>
      <c r="Z392" s="140"/>
    </row>
    <row r="393" spans="1:26" x14ac:dyDescent="0.2">
      <c r="A393" s="37"/>
      <c r="B393" s="6"/>
      <c r="C393" s="140"/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Q393" s="140"/>
      <c r="Z393" s="140"/>
    </row>
    <row r="394" spans="1:26" x14ac:dyDescent="0.2">
      <c r="A394" s="37"/>
      <c r="B394" s="6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Q394" s="140"/>
      <c r="Z394" s="140"/>
    </row>
    <row r="395" spans="1:26" x14ac:dyDescent="0.2">
      <c r="A395" s="37"/>
      <c r="B395" s="6"/>
      <c r="C395" s="140"/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Q395" s="140"/>
      <c r="Z395" s="140"/>
    </row>
    <row r="396" spans="1:26" x14ac:dyDescent="0.2">
      <c r="A396" s="37"/>
      <c r="B396" s="6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Q396" s="140"/>
      <c r="Z396" s="140"/>
    </row>
    <row r="397" spans="1:26" x14ac:dyDescent="0.2">
      <c r="A397" s="37"/>
      <c r="B397" s="6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Q397" s="140"/>
      <c r="Z397" s="140"/>
    </row>
    <row r="398" spans="1:26" x14ac:dyDescent="0.2">
      <c r="A398" s="37"/>
      <c r="B398" s="6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Q398" s="140"/>
      <c r="Z398" s="140"/>
    </row>
    <row r="399" spans="1:26" x14ac:dyDescent="0.2">
      <c r="A399" s="37"/>
      <c r="B399" s="6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Q399" s="140"/>
      <c r="Z399" s="140"/>
    </row>
    <row r="400" spans="1:26" x14ac:dyDescent="0.2">
      <c r="A400" s="37"/>
      <c r="B400" s="6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Q400" s="140"/>
      <c r="Z400" s="140"/>
    </row>
    <row r="401" spans="1:26" x14ac:dyDescent="0.2">
      <c r="A401" s="37"/>
      <c r="B401" s="6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Q401" s="140"/>
      <c r="Z401" s="140"/>
    </row>
    <row r="402" spans="1:26" x14ac:dyDescent="0.2">
      <c r="A402" s="37"/>
      <c r="B402" s="6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Q402" s="140"/>
      <c r="Z402" s="140"/>
    </row>
    <row r="403" spans="1:26" x14ac:dyDescent="0.2">
      <c r="A403" s="37"/>
      <c r="B403" s="6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Q403" s="140"/>
      <c r="Z403" s="140"/>
    </row>
    <row r="404" spans="1:26" x14ac:dyDescent="0.2">
      <c r="A404" s="37"/>
      <c r="B404" s="6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Q404" s="140"/>
      <c r="Z404" s="140"/>
    </row>
    <row r="405" spans="1:26" x14ac:dyDescent="0.2">
      <c r="A405" s="37"/>
      <c r="B405" s="6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Q405" s="140"/>
      <c r="Z405" s="140"/>
    </row>
    <row r="406" spans="1:26" x14ac:dyDescent="0.2">
      <c r="A406" s="37"/>
      <c r="B406" s="6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Q406" s="140"/>
      <c r="Z406" s="140"/>
    </row>
    <row r="407" spans="1:26" x14ac:dyDescent="0.2">
      <c r="A407" s="37"/>
      <c r="B407" s="6"/>
      <c r="C407" s="140"/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Q407" s="140"/>
      <c r="Z407" s="140"/>
    </row>
    <row r="408" spans="1:26" x14ac:dyDescent="0.2">
      <c r="A408" s="37"/>
      <c r="B408" s="6"/>
      <c r="C408" s="140"/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Q408" s="140"/>
      <c r="Z408" s="140"/>
    </row>
    <row r="409" spans="1:26" x14ac:dyDescent="0.2">
      <c r="A409" s="37"/>
      <c r="B409" s="6"/>
      <c r="C409" s="140"/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Q409" s="140"/>
      <c r="Z409" s="140"/>
    </row>
    <row r="410" spans="1:26" x14ac:dyDescent="0.2">
      <c r="A410" s="37"/>
      <c r="B410" s="6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Q410" s="140"/>
      <c r="Z410" s="140"/>
    </row>
    <row r="411" spans="1:26" x14ac:dyDescent="0.2">
      <c r="A411" s="37"/>
      <c r="B411" s="6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Q411" s="140"/>
      <c r="Z411" s="140"/>
    </row>
    <row r="412" spans="1:26" x14ac:dyDescent="0.2">
      <c r="A412" s="37"/>
      <c r="B412" s="6"/>
      <c r="C412" s="140"/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Q412" s="140"/>
      <c r="Z412" s="140"/>
    </row>
    <row r="413" spans="1:26" x14ac:dyDescent="0.2">
      <c r="A413" s="37"/>
      <c r="B413" s="6"/>
      <c r="C413" s="140"/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Q413" s="140"/>
      <c r="Z413" s="140"/>
    </row>
    <row r="414" spans="1:26" x14ac:dyDescent="0.2">
      <c r="A414" s="37"/>
      <c r="B414" s="6"/>
      <c r="C414" s="140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Q414" s="140"/>
      <c r="Z414" s="140"/>
    </row>
    <row r="415" spans="1:26" x14ac:dyDescent="0.2">
      <c r="A415" s="37"/>
      <c r="B415" s="6"/>
      <c r="C415" s="140"/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Q415" s="140"/>
      <c r="Z415" s="140"/>
    </row>
    <row r="416" spans="1:26" x14ac:dyDescent="0.2">
      <c r="A416" s="37"/>
      <c r="B416" s="6"/>
      <c r="C416" s="140"/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Q416" s="140"/>
      <c r="Z416" s="140"/>
    </row>
    <row r="417" spans="1:26" x14ac:dyDescent="0.2">
      <c r="A417" s="37"/>
      <c r="B417" s="6"/>
      <c r="C417" s="140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Q417" s="140"/>
      <c r="Z417" s="140"/>
    </row>
    <row r="418" spans="1:26" x14ac:dyDescent="0.2">
      <c r="A418" s="37"/>
      <c r="B418" s="6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Q418" s="140"/>
      <c r="Z418" s="140"/>
    </row>
    <row r="419" spans="1:26" x14ac:dyDescent="0.2">
      <c r="A419" s="37"/>
      <c r="B419" s="6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Q419" s="140"/>
      <c r="Z419" s="140"/>
    </row>
    <row r="420" spans="1:26" x14ac:dyDescent="0.2">
      <c r="A420" s="37"/>
      <c r="B420" s="6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Q420" s="140"/>
      <c r="Z420" s="140"/>
    </row>
    <row r="421" spans="1:26" x14ac:dyDescent="0.2">
      <c r="A421" s="37"/>
      <c r="B421" s="6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Q421" s="140"/>
      <c r="Z421" s="140"/>
    </row>
    <row r="422" spans="1:26" x14ac:dyDescent="0.2">
      <c r="A422" s="37"/>
      <c r="B422" s="6"/>
      <c r="C422" s="140"/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Q422" s="140"/>
      <c r="Z422" s="140"/>
    </row>
    <row r="423" spans="1:26" x14ac:dyDescent="0.2">
      <c r="A423" s="37"/>
      <c r="B423" s="6"/>
      <c r="C423" s="140"/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Q423" s="140"/>
      <c r="Z423" s="140"/>
    </row>
    <row r="424" spans="1:26" x14ac:dyDescent="0.2">
      <c r="A424" s="37"/>
      <c r="B424" s="6"/>
      <c r="C424" s="140"/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Q424" s="140"/>
      <c r="Z424" s="140"/>
    </row>
    <row r="425" spans="1:26" x14ac:dyDescent="0.2">
      <c r="A425" s="37"/>
      <c r="B425" s="6"/>
      <c r="C425" s="140"/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Q425" s="140"/>
      <c r="Z425" s="140"/>
    </row>
    <row r="426" spans="1:26" x14ac:dyDescent="0.2">
      <c r="A426" s="37"/>
      <c r="B426" s="6"/>
      <c r="C426" s="140"/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Q426" s="140"/>
      <c r="Z426" s="140"/>
    </row>
    <row r="427" spans="1:26" x14ac:dyDescent="0.2">
      <c r="A427" s="37"/>
      <c r="B427" s="6"/>
      <c r="C427" s="140"/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Q427" s="140"/>
      <c r="Z427" s="140"/>
    </row>
    <row r="428" spans="1:26" x14ac:dyDescent="0.2">
      <c r="A428" s="37"/>
      <c r="B428" s="6"/>
      <c r="C428" s="140"/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Q428" s="140"/>
      <c r="Z428" s="140"/>
    </row>
    <row r="429" spans="1:26" x14ac:dyDescent="0.2">
      <c r="A429" s="37"/>
      <c r="B429" s="6"/>
      <c r="C429" s="140"/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Q429" s="140"/>
      <c r="Z429" s="140"/>
    </row>
    <row r="430" spans="1:26" x14ac:dyDescent="0.2">
      <c r="A430" s="37"/>
      <c r="B430" s="6"/>
      <c r="C430" s="140"/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Q430" s="140"/>
      <c r="Z430" s="140"/>
    </row>
    <row r="431" spans="1:26" x14ac:dyDescent="0.2">
      <c r="A431" s="37"/>
      <c r="B431" s="6"/>
      <c r="C431" s="140"/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Q431" s="140"/>
      <c r="Z431" s="140"/>
    </row>
    <row r="432" spans="1:26" x14ac:dyDescent="0.2">
      <c r="A432" s="37"/>
      <c r="B432" s="6"/>
      <c r="C432" s="140"/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Q432" s="140"/>
      <c r="Z432" s="140"/>
    </row>
    <row r="433" spans="1:26" x14ac:dyDescent="0.2">
      <c r="A433" s="37"/>
      <c r="B433" s="6"/>
      <c r="C433" s="140"/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Q433" s="140"/>
      <c r="Z433" s="140"/>
    </row>
    <row r="434" spans="1:26" x14ac:dyDescent="0.2">
      <c r="A434" s="37"/>
      <c r="B434" s="6"/>
      <c r="C434" s="140"/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Q434" s="140"/>
      <c r="Z434" s="140"/>
    </row>
    <row r="435" spans="1:26" x14ac:dyDescent="0.2">
      <c r="A435" s="37"/>
      <c r="B435" s="6"/>
      <c r="C435" s="140"/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Q435" s="140"/>
      <c r="Z435" s="140"/>
    </row>
    <row r="436" spans="1:26" x14ac:dyDescent="0.2">
      <c r="A436" s="37"/>
      <c r="B436" s="6"/>
      <c r="C436" s="140"/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Q436" s="140"/>
      <c r="Z436" s="140"/>
    </row>
    <row r="437" spans="1:26" x14ac:dyDescent="0.2">
      <c r="A437" s="37"/>
      <c r="B437" s="6"/>
      <c r="C437" s="140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Q437" s="140"/>
      <c r="Z437" s="140"/>
    </row>
    <row r="438" spans="1:26" x14ac:dyDescent="0.2">
      <c r="A438" s="37"/>
      <c r="B438" s="6"/>
      <c r="C438" s="140"/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Q438" s="140"/>
      <c r="Z438" s="140"/>
    </row>
    <row r="439" spans="1:26" x14ac:dyDescent="0.2">
      <c r="A439" s="37"/>
      <c r="B439" s="6"/>
      <c r="C439" s="140"/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Q439" s="140"/>
      <c r="Z439" s="140"/>
    </row>
    <row r="440" spans="1:26" x14ac:dyDescent="0.2">
      <c r="A440" s="37"/>
      <c r="B440" s="6"/>
      <c r="C440" s="140"/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Q440" s="140"/>
      <c r="Z440" s="140"/>
    </row>
    <row r="441" spans="1:26" x14ac:dyDescent="0.2">
      <c r="A441" s="37"/>
      <c r="B441" s="6"/>
      <c r="C441" s="140"/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Q441" s="140"/>
      <c r="Z441" s="140"/>
    </row>
    <row r="442" spans="1:26" x14ac:dyDescent="0.2">
      <c r="A442" s="37"/>
      <c r="B442" s="6"/>
      <c r="C442" s="140"/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Q442" s="140"/>
      <c r="Z442" s="140"/>
    </row>
    <row r="443" spans="1:26" x14ac:dyDescent="0.2">
      <c r="A443" s="37"/>
      <c r="B443" s="6"/>
      <c r="C443" s="140"/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Q443" s="140"/>
      <c r="Z443" s="140"/>
    </row>
    <row r="444" spans="1:26" x14ac:dyDescent="0.2">
      <c r="A444" s="37"/>
      <c r="B444" s="6"/>
      <c r="C444" s="140"/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Q444" s="140"/>
      <c r="Z444" s="140"/>
    </row>
    <row r="445" spans="1:26" x14ac:dyDescent="0.2">
      <c r="A445" s="37"/>
      <c r="B445" s="6"/>
      <c r="C445" s="140"/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Q445" s="140"/>
      <c r="Z445" s="140"/>
    </row>
    <row r="446" spans="1:26" x14ac:dyDescent="0.2">
      <c r="A446" s="37"/>
      <c r="B446" s="6"/>
      <c r="C446" s="140"/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Q446" s="140"/>
      <c r="Z446" s="140"/>
    </row>
    <row r="447" spans="1:26" x14ac:dyDescent="0.2">
      <c r="A447" s="37"/>
      <c r="B447" s="6"/>
      <c r="C447" s="140"/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Q447" s="140"/>
      <c r="Z447" s="140"/>
    </row>
    <row r="448" spans="1:26" x14ac:dyDescent="0.2">
      <c r="A448" s="37"/>
      <c r="B448" s="6"/>
      <c r="C448" s="140"/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Q448" s="140"/>
      <c r="Z448" s="140"/>
    </row>
    <row r="449" spans="1:26" x14ac:dyDescent="0.2">
      <c r="A449" s="37"/>
      <c r="B449" s="6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Q449" s="140"/>
      <c r="Z449" s="140"/>
    </row>
    <row r="450" spans="1:26" x14ac:dyDescent="0.2">
      <c r="A450" s="37"/>
      <c r="B450" s="6"/>
      <c r="C450" s="140"/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Q450" s="140"/>
      <c r="Z450" s="140"/>
    </row>
    <row r="451" spans="1:26" x14ac:dyDescent="0.2">
      <c r="A451" s="37"/>
      <c r="B451" s="6"/>
      <c r="C451" s="140"/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Q451" s="140"/>
      <c r="Z451" s="140"/>
    </row>
    <row r="452" spans="1:26" x14ac:dyDescent="0.2">
      <c r="A452" s="37"/>
      <c r="B452" s="6"/>
      <c r="C452" s="140"/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Q452" s="140"/>
      <c r="Z452" s="140"/>
    </row>
    <row r="453" spans="1:26" x14ac:dyDescent="0.2">
      <c r="A453" s="37"/>
      <c r="B453" s="6"/>
      <c r="C453" s="140"/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Q453" s="140"/>
      <c r="Z453" s="140"/>
    </row>
    <row r="454" spans="1:26" x14ac:dyDescent="0.2">
      <c r="A454" s="37"/>
      <c r="B454" s="6"/>
      <c r="C454" s="140"/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Q454" s="140"/>
      <c r="Z454" s="140"/>
    </row>
    <row r="455" spans="1:26" x14ac:dyDescent="0.2">
      <c r="A455" s="37"/>
      <c r="B455" s="6"/>
      <c r="C455" s="140"/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Q455" s="140"/>
      <c r="Z455" s="140"/>
    </row>
    <row r="456" spans="1:26" x14ac:dyDescent="0.2">
      <c r="A456" s="37"/>
      <c r="B456" s="6"/>
      <c r="C456" s="140"/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Q456" s="140"/>
      <c r="Z456" s="140"/>
    </row>
    <row r="457" spans="1:26" x14ac:dyDescent="0.2">
      <c r="A457" s="37"/>
      <c r="B457" s="6"/>
      <c r="C457" s="140"/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Q457" s="140"/>
      <c r="Z457" s="140"/>
    </row>
    <row r="458" spans="1:26" x14ac:dyDescent="0.2">
      <c r="A458" s="37"/>
      <c r="B458" s="6"/>
      <c r="C458" s="140"/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Q458" s="140"/>
      <c r="Z458" s="140"/>
    </row>
    <row r="459" spans="1:26" x14ac:dyDescent="0.2">
      <c r="A459" s="37"/>
      <c r="B459" s="6"/>
      <c r="C459" s="140"/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Q459" s="140"/>
      <c r="Z459" s="140"/>
    </row>
    <row r="460" spans="1:26" x14ac:dyDescent="0.2">
      <c r="A460" s="37"/>
      <c r="B460" s="6"/>
      <c r="C460" s="140"/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Q460" s="140"/>
      <c r="Z460" s="140"/>
    </row>
    <row r="461" spans="1:26" x14ac:dyDescent="0.2">
      <c r="A461" s="37"/>
      <c r="B461" s="6"/>
      <c r="C461" s="140"/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Q461" s="140"/>
      <c r="Z461" s="140"/>
    </row>
    <row r="462" spans="1:26" x14ac:dyDescent="0.2">
      <c r="A462" s="37"/>
      <c r="B462" s="6"/>
      <c r="C462" s="140"/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Q462" s="140"/>
      <c r="Z462" s="140"/>
    </row>
    <row r="463" spans="1:26" x14ac:dyDescent="0.2">
      <c r="A463" s="37"/>
      <c r="B463" s="6"/>
      <c r="C463" s="140"/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Q463" s="140"/>
      <c r="Z463" s="140"/>
    </row>
    <row r="464" spans="1:26" x14ac:dyDescent="0.2">
      <c r="A464" s="37"/>
      <c r="B464" s="6"/>
      <c r="C464" s="140"/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Q464" s="140"/>
      <c r="Z464" s="140"/>
    </row>
    <row r="465" spans="1:26" x14ac:dyDescent="0.2">
      <c r="A465" s="37"/>
      <c r="B465" s="6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Q465" s="140"/>
      <c r="Z465" s="140"/>
    </row>
    <row r="466" spans="1:26" x14ac:dyDescent="0.2">
      <c r="A466" s="37"/>
      <c r="B466" s="6"/>
      <c r="C466" s="140"/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Q466" s="140"/>
      <c r="Z466" s="140"/>
    </row>
    <row r="467" spans="1:26" x14ac:dyDescent="0.2">
      <c r="A467" s="37"/>
      <c r="B467" s="6"/>
      <c r="C467" s="140"/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Q467" s="140"/>
      <c r="Z467" s="140"/>
    </row>
    <row r="468" spans="1:26" x14ac:dyDescent="0.2">
      <c r="A468" s="37"/>
      <c r="B468" s="6"/>
      <c r="C468" s="140"/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Q468" s="140"/>
      <c r="Z468" s="140"/>
    </row>
    <row r="469" spans="1:26" x14ac:dyDescent="0.2">
      <c r="A469" s="37"/>
      <c r="B469" s="6"/>
      <c r="C469" s="140"/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Q469" s="140"/>
      <c r="Z469" s="140"/>
    </row>
    <row r="470" spans="1:26" x14ac:dyDescent="0.2">
      <c r="A470" s="37"/>
      <c r="B470" s="6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Q470" s="140"/>
      <c r="Z470" s="140"/>
    </row>
    <row r="471" spans="1:26" x14ac:dyDescent="0.2">
      <c r="A471" s="37"/>
      <c r="B471" s="6"/>
      <c r="C471" s="140"/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Q471" s="140"/>
      <c r="Z471" s="140"/>
    </row>
    <row r="472" spans="1:26" x14ac:dyDescent="0.2">
      <c r="A472" s="37"/>
      <c r="B472" s="6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Q472" s="140"/>
      <c r="Z472" s="140"/>
    </row>
    <row r="473" spans="1:26" x14ac:dyDescent="0.2">
      <c r="A473" s="37"/>
      <c r="B473" s="6"/>
      <c r="C473" s="140"/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Q473" s="140"/>
      <c r="Z473" s="140"/>
    </row>
    <row r="474" spans="1:26" x14ac:dyDescent="0.2">
      <c r="A474" s="37"/>
      <c r="B474" s="6"/>
      <c r="C474" s="140"/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Q474" s="140"/>
      <c r="Z474" s="140"/>
    </row>
    <row r="475" spans="1:26" x14ac:dyDescent="0.2">
      <c r="A475" s="37"/>
      <c r="B475" s="6"/>
      <c r="C475" s="140"/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Q475" s="140"/>
      <c r="Z475" s="140"/>
    </row>
    <row r="476" spans="1:26" x14ac:dyDescent="0.2">
      <c r="A476" s="37"/>
      <c r="B476" s="6"/>
      <c r="C476" s="140"/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Q476" s="140"/>
      <c r="Z476" s="140"/>
    </row>
    <row r="477" spans="1:26" x14ac:dyDescent="0.2">
      <c r="A477" s="37"/>
      <c r="B477" s="6"/>
      <c r="C477" s="140"/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Q477" s="140"/>
      <c r="Z477" s="140"/>
    </row>
    <row r="478" spans="1:26" x14ac:dyDescent="0.2">
      <c r="A478" s="37"/>
      <c r="B478" s="6"/>
      <c r="C478" s="140"/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Q478" s="140"/>
      <c r="Z478" s="140"/>
    </row>
    <row r="479" spans="1:26" x14ac:dyDescent="0.2">
      <c r="A479" s="37"/>
      <c r="B479" s="6"/>
      <c r="C479" s="140"/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Q479" s="140"/>
      <c r="Z479" s="140"/>
    </row>
    <row r="480" spans="1:26" x14ac:dyDescent="0.2">
      <c r="A480" s="37"/>
      <c r="B480" s="6"/>
      <c r="C480" s="140"/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Q480" s="140"/>
      <c r="Z480" s="140"/>
    </row>
    <row r="481" spans="1:26" x14ac:dyDescent="0.2">
      <c r="A481" s="37"/>
      <c r="B481" s="6"/>
      <c r="C481" s="140"/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Q481" s="140"/>
      <c r="Z481" s="140"/>
    </row>
    <row r="482" spans="1:26" x14ac:dyDescent="0.2">
      <c r="A482" s="37"/>
      <c r="B482" s="6"/>
      <c r="C482" s="140"/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Q482" s="140"/>
      <c r="Z482" s="140"/>
    </row>
    <row r="483" spans="1:26" x14ac:dyDescent="0.2">
      <c r="A483" s="37"/>
      <c r="B483" s="6"/>
      <c r="C483" s="140"/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Q483" s="140"/>
      <c r="Z483" s="140"/>
    </row>
    <row r="484" spans="1:26" x14ac:dyDescent="0.2">
      <c r="A484" s="37"/>
      <c r="B484" s="6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Q484" s="140"/>
      <c r="Z484" s="140"/>
    </row>
    <row r="485" spans="1:26" x14ac:dyDescent="0.2">
      <c r="A485" s="37"/>
      <c r="B485" s="6"/>
      <c r="C485" s="140"/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Q485" s="140"/>
      <c r="Z485" s="140"/>
    </row>
    <row r="486" spans="1:26" x14ac:dyDescent="0.2">
      <c r="A486" s="37"/>
      <c r="B486" s="6"/>
      <c r="C486" s="140"/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Q486" s="140"/>
      <c r="Z486" s="140"/>
    </row>
    <row r="487" spans="1:26" x14ac:dyDescent="0.2">
      <c r="A487" s="37"/>
      <c r="B487" s="6"/>
      <c r="C487" s="140"/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Q487" s="140"/>
      <c r="Z487" s="140"/>
    </row>
    <row r="488" spans="1:26" x14ac:dyDescent="0.2">
      <c r="A488" s="37"/>
      <c r="B488" s="6"/>
      <c r="C488" s="140"/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Q488" s="140"/>
      <c r="Z488" s="140"/>
    </row>
    <row r="489" spans="1:26" x14ac:dyDescent="0.2">
      <c r="A489" s="37"/>
      <c r="B489" s="6"/>
      <c r="C489" s="140"/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Q489" s="140"/>
      <c r="Z489" s="140"/>
    </row>
    <row r="490" spans="1:26" x14ac:dyDescent="0.2">
      <c r="A490" s="37"/>
      <c r="B490" s="6"/>
      <c r="C490" s="140"/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Q490" s="140"/>
      <c r="Z490" s="140"/>
    </row>
    <row r="491" spans="1:26" x14ac:dyDescent="0.2">
      <c r="A491" s="37"/>
      <c r="B491" s="6"/>
      <c r="C491" s="140"/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Q491" s="140"/>
      <c r="Z491" s="140"/>
    </row>
    <row r="492" spans="1:26" x14ac:dyDescent="0.2">
      <c r="A492" s="37"/>
      <c r="B492" s="6"/>
      <c r="C492" s="140"/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Q492" s="140"/>
      <c r="Z492" s="140"/>
    </row>
  </sheetData>
  <mergeCells count="1">
    <mergeCell ref="A1:M1"/>
  </mergeCells>
  <phoneticPr fontId="0" type="noConversion"/>
  <printOptions horizontalCentered="1"/>
  <pageMargins left="0.19685039370078741" right="0.19685039370078741" top="0.43307086614173229" bottom="0.39370078740157483" header="0.31496062992125984" footer="0.19685039370078741"/>
  <pageSetup paperSize="9" scale="88" orientation="landscape" useFirstPageNumber="1" r:id="rId1"/>
  <headerFooter alignWithMargins="0">
    <oddFooter>&amp;R&amp;P</oddFooter>
  </headerFooter>
  <colBreaks count="2" manualBreakCount="2">
    <brk id="11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Sažetak općeg dijela</vt:lpstr>
      <vt:lpstr>Opći dio - Prihodi</vt:lpstr>
      <vt:lpstr>Opći dio - Rashodi</vt:lpstr>
      <vt:lpstr>Plan prih. po izvorima</vt:lpstr>
      <vt:lpstr>Plan rash. i izdat. po izvorima</vt:lpstr>
      <vt:lpstr>'Plan prih. po izvorima'!Ispis_naslova</vt:lpstr>
      <vt:lpstr>'Plan rash. i izdat. po izvorima'!Ispis_naslova</vt:lpstr>
      <vt:lpstr>'Plan prih. po izvorima'!Podrucje_ispisa</vt:lpstr>
      <vt:lpstr>'Sažetak općeg dijela'!Podrucje_ispisa</vt:lpstr>
    </vt:vector>
  </TitlesOfParts>
  <Company>Ministarstvo Financija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User</cp:lastModifiedBy>
  <cp:lastPrinted>2017-10-24T09:40:27Z</cp:lastPrinted>
  <dcterms:created xsi:type="dcterms:W3CDTF">2013-09-11T11:00:21Z</dcterms:created>
  <dcterms:modified xsi:type="dcterms:W3CDTF">2017-11-27T07:40:16Z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7. MODEL PRIJEDLOGA FINANCIJSKOG PLANA ZA USTANOVE U ZDRAVSTVU U POSTUPKU SANACIJE.xls</vt:lpwstr>
  </property>
</Properties>
</file>